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firstSheet="6" activeTab="9"/>
  </bookViews>
  <sheets>
    <sheet name="Sat Pool A" sheetId="1" r:id="rId1"/>
    <sheet name="Sat Pool B" sheetId="2" r:id="rId2"/>
    <sheet name="Sat Pool C" sheetId="3" r:id="rId3"/>
    <sheet name="Sat Pool D" sheetId="4" r:id="rId4"/>
    <sheet name="Sat Pool E" sheetId="5" r:id="rId5"/>
    <sheet name="Pool F" sheetId="6" r:id="rId6"/>
    <sheet name="Sunday Playoffs" sheetId="7" r:id="rId7"/>
    <sheet name="1st to 12th Place" sheetId="8" r:id="rId8"/>
    <sheet name="13th to 24th Place" sheetId="9" r:id="rId9"/>
    <sheet name="25th to 35th Place" sheetId="10" r:id="rId10"/>
  </sheets>
  <definedNames/>
  <calcPr fullCalcOnLoad="1"/>
</workbook>
</file>

<file path=xl/sharedStrings.xml><?xml version="1.0" encoding="utf-8"?>
<sst xmlns="http://schemas.openxmlformats.org/spreadsheetml/2006/main" count="1105" uniqueCount="408">
  <si>
    <t>Start Time</t>
  </si>
  <si>
    <t>Sunday Re-Rankings</t>
  </si>
  <si>
    <t>to</t>
  </si>
  <si>
    <t>Tier A</t>
  </si>
  <si>
    <t>Tier B</t>
  </si>
  <si>
    <t>Tier C</t>
  </si>
  <si>
    <t>End Time</t>
  </si>
  <si>
    <t>A1</t>
  </si>
  <si>
    <t>A3</t>
  </si>
  <si>
    <t>A5</t>
  </si>
  <si>
    <t>Cricket East 1</t>
  </si>
  <si>
    <t>B1</t>
  </si>
  <si>
    <t>B3</t>
  </si>
  <si>
    <t>B5</t>
  </si>
  <si>
    <t>Cricket East 2</t>
  </si>
  <si>
    <t>C1</t>
  </si>
  <si>
    <t>C3</t>
  </si>
  <si>
    <t>C5</t>
  </si>
  <si>
    <t>Cricket West 1</t>
  </si>
  <si>
    <t>D1</t>
  </si>
  <si>
    <t>D3</t>
  </si>
  <si>
    <t>D5</t>
  </si>
  <si>
    <t>Cricket West 2</t>
  </si>
  <si>
    <t>E1</t>
  </si>
  <si>
    <t>E3</t>
  </si>
  <si>
    <t>E5</t>
  </si>
  <si>
    <t>Cricket NE 1</t>
  </si>
  <si>
    <t>F1</t>
  </si>
  <si>
    <t>F3</t>
  </si>
  <si>
    <t>F5</t>
  </si>
  <si>
    <t>Cricket NW1</t>
  </si>
  <si>
    <t>F2</t>
  </si>
  <si>
    <t>F4</t>
  </si>
  <si>
    <t>F6</t>
  </si>
  <si>
    <t>Cricket NW2</t>
  </si>
  <si>
    <t>E2</t>
  </si>
  <si>
    <t>E4</t>
  </si>
  <si>
    <t>E6</t>
  </si>
  <si>
    <t>Hockey 1</t>
  </si>
  <si>
    <t>G 5</t>
  </si>
  <si>
    <t>G20</t>
  </si>
  <si>
    <t>G35</t>
  </si>
  <si>
    <t>G58</t>
  </si>
  <si>
    <t>D2</t>
  </si>
  <si>
    <t>D4</t>
  </si>
  <si>
    <t>D6</t>
  </si>
  <si>
    <t>Hockey 2</t>
  </si>
  <si>
    <t>G 6</t>
  </si>
  <si>
    <t>G21</t>
  </si>
  <si>
    <t>G36</t>
  </si>
  <si>
    <t>G59</t>
  </si>
  <si>
    <t>C2</t>
  </si>
  <si>
    <t>C4</t>
  </si>
  <si>
    <t>C6</t>
  </si>
  <si>
    <t>Hockey 3</t>
  </si>
  <si>
    <t>G 7</t>
  </si>
  <si>
    <t>G22</t>
  </si>
  <si>
    <t>G37</t>
  </si>
  <si>
    <t>G60</t>
  </si>
  <si>
    <t>B2</t>
  </si>
  <si>
    <t>B4</t>
  </si>
  <si>
    <t>B6</t>
  </si>
  <si>
    <t>Hockey 4</t>
  </si>
  <si>
    <t>G 8</t>
  </si>
  <si>
    <t>G23</t>
  </si>
  <si>
    <t>G38</t>
  </si>
  <si>
    <t>G61</t>
  </si>
  <si>
    <t>A2</t>
  </si>
  <si>
    <t>A4</t>
  </si>
  <si>
    <t>A6</t>
  </si>
  <si>
    <t>Hockey 5</t>
  </si>
  <si>
    <t>G 1</t>
  </si>
  <si>
    <t>G16</t>
  </si>
  <si>
    <t>G31</t>
  </si>
  <si>
    <t>G42</t>
  </si>
  <si>
    <t>G54</t>
  </si>
  <si>
    <t>Hockey 6</t>
  </si>
  <si>
    <t>G 2</t>
  </si>
  <si>
    <t>G17</t>
  </si>
  <si>
    <t>G32</t>
  </si>
  <si>
    <t>G43</t>
  </si>
  <si>
    <t>G55</t>
  </si>
  <si>
    <t>9:30 TO 10:50</t>
  </si>
  <si>
    <t>Rugby East North</t>
  </si>
  <si>
    <t>G 3</t>
  </si>
  <si>
    <t>G18</t>
  </si>
  <si>
    <t>G33</t>
  </si>
  <si>
    <t>G44</t>
  </si>
  <si>
    <t>G56</t>
  </si>
  <si>
    <t>8 VS 9</t>
  </si>
  <si>
    <t>20 VS 21</t>
  </si>
  <si>
    <t>32 VS 33</t>
  </si>
  <si>
    <t>G 9</t>
  </si>
  <si>
    <t>Rugby East South</t>
  </si>
  <si>
    <t>G 4</t>
  </si>
  <si>
    <t>G19</t>
  </si>
  <si>
    <t>G34</t>
  </si>
  <si>
    <t>G45</t>
  </si>
  <si>
    <t>G57</t>
  </si>
  <si>
    <t>6 VS 11</t>
  </si>
  <si>
    <t>18 VS 23</t>
  </si>
  <si>
    <t>30 VS 35</t>
  </si>
  <si>
    <t>G 10</t>
  </si>
  <si>
    <t>Rugby West North</t>
  </si>
  <si>
    <t>G24</t>
  </si>
  <si>
    <t>G39</t>
  </si>
  <si>
    <t>G50</t>
  </si>
  <si>
    <t>G62</t>
  </si>
  <si>
    <t>7 VS 10</t>
  </si>
  <si>
    <t>19 VS 22</t>
  </si>
  <si>
    <t>31 VS 34</t>
  </si>
  <si>
    <t>G 11</t>
  </si>
  <si>
    <t>Rugby West South</t>
  </si>
  <si>
    <t>G25</t>
  </si>
  <si>
    <t>G40</t>
  </si>
  <si>
    <t>G51</t>
  </si>
  <si>
    <t>G63</t>
  </si>
  <si>
    <t>5 VS 12</t>
  </si>
  <si>
    <t>17 VS 24</t>
  </si>
  <si>
    <t>29 VS 36</t>
  </si>
  <si>
    <t>G12</t>
  </si>
  <si>
    <t>Soccer East 1</t>
  </si>
  <si>
    <t>11:00 TO 12:20</t>
  </si>
  <si>
    <t>Soccer East 2</t>
  </si>
  <si>
    <t>1 VS W-G1</t>
  </si>
  <si>
    <t>13 VS W-G5</t>
  </si>
  <si>
    <t>25 VS W-G9</t>
  </si>
  <si>
    <t>Soccer West 1</t>
  </si>
  <si>
    <t>2 VS W-G3</t>
  </si>
  <si>
    <t>14 VS W-G7</t>
  </si>
  <si>
    <t>26 VS W-G11</t>
  </si>
  <si>
    <t>Soccer West 2</t>
  </si>
  <si>
    <t>3 VS W-G2</t>
  </si>
  <si>
    <t>15 VS W-G6</t>
  </si>
  <si>
    <t>27 VS W-G10</t>
  </si>
  <si>
    <t>G26</t>
  </si>
  <si>
    <t>Soccer 3</t>
  </si>
  <si>
    <t>4 VS W-G4</t>
  </si>
  <si>
    <t>16 VS W-G8</t>
  </si>
  <si>
    <t>28 VS W-G12</t>
  </si>
  <si>
    <t>G27</t>
  </si>
  <si>
    <t>Greenspace #2</t>
  </si>
  <si>
    <t>G41</t>
  </si>
  <si>
    <t>G52</t>
  </si>
  <si>
    <t>G64</t>
  </si>
  <si>
    <t>12:30 TO 1:50</t>
  </si>
  <si>
    <t>Greenspace #3</t>
  </si>
  <si>
    <t>G53</t>
  </si>
  <si>
    <t>G65</t>
  </si>
  <si>
    <t>L-G1 VS L-G4</t>
  </si>
  <si>
    <t>L-G5 VS L-G8</t>
  </si>
  <si>
    <t>L-G9 VS L-G12</t>
  </si>
  <si>
    <t>L-G2 VS L-G3</t>
  </si>
  <si>
    <t>L-G6 VS L-G7</t>
  </si>
  <si>
    <t>L-G10 VS L-G11</t>
  </si>
  <si>
    <t>L-G16 VS L-G19</t>
  </si>
  <si>
    <t>L-G20 VS L-G23</t>
  </si>
  <si>
    <t>L-G24 VS L-G27</t>
  </si>
  <si>
    <t>L-G17 VS L-G18</t>
  </si>
  <si>
    <t>L-G21 VS L-G22</t>
  </si>
  <si>
    <t>L-G25 VS L-G26</t>
  </si>
  <si>
    <t>W-G16 VS W-G19</t>
  </si>
  <si>
    <t>W-G20 VS W-G23</t>
  </si>
  <si>
    <t>G46</t>
  </si>
  <si>
    <t>W-G24 VS W-G27</t>
  </si>
  <si>
    <t>W-G21 VS W-G22</t>
  </si>
  <si>
    <t>G47</t>
  </si>
  <si>
    <t>W-G25 VS W-G26</t>
  </si>
  <si>
    <t>W-G33 VS W-G34</t>
  </si>
  <si>
    <t>W-G37 VS W-G38</t>
  </si>
  <si>
    <t>G48</t>
  </si>
  <si>
    <t>W-G41 VS W-G42</t>
  </si>
  <si>
    <t>5th-6th Place</t>
  </si>
  <si>
    <t>L-G33 VS L-G34</t>
  </si>
  <si>
    <t>L-G37 VS L-G38</t>
  </si>
  <si>
    <t>G49</t>
  </si>
  <si>
    <t>L-G41 VS L-G42</t>
  </si>
  <si>
    <t>7th-8th Place</t>
  </si>
  <si>
    <t>W-G42 VS W-G43</t>
  </si>
  <si>
    <t>W-G46 VS W-G47</t>
  </si>
  <si>
    <t>W-G50 VS W-51</t>
  </si>
  <si>
    <t>1st-2nd Place</t>
  </si>
  <si>
    <t>L-G42 VS L-G3</t>
  </si>
  <si>
    <t>L-G46 VS L-G43</t>
  </si>
  <si>
    <t>L-G50 VS L-G51</t>
  </si>
  <si>
    <t>3rd-4th Place</t>
  </si>
  <si>
    <t>W-G31 VS W-G32</t>
  </si>
  <si>
    <t>W-G35 VS W-G36</t>
  </si>
  <si>
    <t>W-G39 VS W-G40</t>
  </si>
  <si>
    <t>9th-10th Place</t>
  </si>
  <si>
    <t>L-G31 VS L-32</t>
  </si>
  <si>
    <t>L-G35 VS L-G36</t>
  </si>
  <si>
    <t>L-G39 VS L-G40</t>
  </si>
  <si>
    <t>11th-12th Place</t>
  </si>
  <si>
    <t>TUC Midseason Sunday Playoffs</t>
  </si>
  <si>
    <t>Tier A - 1st - 12th Place</t>
  </si>
  <si>
    <t>Seed</t>
  </si>
  <si>
    <t>Team</t>
  </si>
  <si>
    <t>Time</t>
  </si>
  <si>
    <t>Pts</t>
  </si>
  <si>
    <t>SP</t>
  </si>
  <si>
    <t>G</t>
  </si>
  <si>
    <t>vs</t>
  </si>
  <si>
    <t>W - G 1</t>
  </si>
  <si>
    <t>W - G 2</t>
  </si>
  <si>
    <t>W - G 3</t>
  </si>
  <si>
    <t>W - G 4</t>
  </si>
  <si>
    <t>L - G 1</t>
  </si>
  <si>
    <t>L - G 4</t>
  </si>
  <si>
    <t>L - G 2</t>
  </si>
  <si>
    <t>L - G 3</t>
  </si>
  <si>
    <t>L - G 16</t>
  </si>
  <si>
    <t>L - G 19</t>
  </si>
  <si>
    <t>2:00 - 3:20</t>
  </si>
  <si>
    <t>3:30 - 4:20</t>
  </si>
  <si>
    <t>L - G 17</t>
  </si>
  <si>
    <t>L - G 18</t>
  </si>
  <si>
    <t>W - G 16</t>
  </si>
  <si>
    <t>W - G 18</t>
  </si>
  <si>
    <t>W - G 19</t>
  </si>
  <si>
    <t>W - G 33</t>
  </si>
  <si>
    <t>W - G 34</t>
  </si>
  <si>
    <t>L - G 33</t>
  </si>
  <si>
    <t>L - G 34</t>
  </si>
  <si>
    <t>W - G 42</t>
  </si>
  <si>
    <t>W - G 43</t>
  </si>
  <si>
    <t>L - G 42</t>
  </si>
  <si>
    <t>L - G 43</t>
  </si>
  <si>
    <t>W - 31</t>
  </si>
  <si>
    <t>W - G32</t>
  </si>
  <si>
    <t>L - G 31</t>
  </si>
  <si>
    <t>L - G 32</t>
  </si>
  <si>
    <t>Tier B - 13th to 24th Place</t>
  </si>
  <si>
    <t>W - G 8</t>
  </si>
  <si>
    <t>W - G 7</t>
  </si>
  <si>
    <t>W - G 6</t>
  </si>
  <si>
    <t>L - G 5</t>
  </si>
  <si>
    <t>L - G 8</t>
  </si>
  <si>
    <t>L - G 6</t>
  </si>
  <si>
    <t>L - G 7</t>
  </si>
  <si>
    <t>L - G 20</t>
  </si>
  <si>
    <t>L - G 23</t>
  </si>
  <si>
    <t>L - G 21</t>
  </si>
  <si>
    <t>L - G 22</t>
  </si>
  <si>
    <t>W - G 20</t>
  </si>
  <si>
    <t>W - G 23</t>
  </si>
  <si>
    <t>W - G 17</t>
  </si>
  <si>
    <t>W-G17 VS W-G18</t>
  </si>
  <si>
    <t>W - G 21</t>
  </si>
  <si>
    <t>W - G 22</t>
  </si>
  <si>
    <t>W - G 37</t>
  </si>
  <si>
    <t>W - G 38</t>
  </si>
  <si>
    <t>L - G 37</t>
  </si>
  <si>
    <t>L - G 38</t>
  </si>
  <si>
    <t>W - G 46</t>
  </si>
  <si>
    <t>W - G 47</t>
  </si>
  <si>
    <t>L - G 46</t>
  </si>
  <si>
    <t>L - G 47</t>
  </si>
  <si>
    <t>W - G 35</t>
  </si>
  <si>
    <t>W - G36</t>
  </si>
  <si>
    <t>L - G 35</t>
  </si>
  <si>
    <t>L - G 36</t>
  </si>
  <si>
    <t>W - G 5</t>
  </si>
  <si>
    <t>W - G 9</t>
  </si>
  <si>
    <t>W - G 11</t>
  </si>
  <si>
    <t>W - G 10</t>
  </si>
  <si>
    <t>L - G 9</t>
  </si>
  <si>
    <t>L - G 10</t>
  </si>
  <si>
    <t>L - G 11</t>
  </si>
  <si>
    <t>L - G 24</t>
  </si>
  <si>
    <t>L - G 27</t>
  </si>
  <si>
    <t>L - G 25</t>
  </si>
  <si>
    <t>L - G 26</t>
  </si>
  <si>
    <t>W - G 24</t>
  </si>
  <si>
    <t>W - G 27</t>
  </si>
  <si>
    <t>W - G 25</t>
  </si>
  <si>
    <t>W - G 26</t>
  </si>
  <si>
    <t>W - G 41</t>
  </si>
  <si>
    <t>L - G 41</t>
  </si>
  <si>
    <t>W - G 50</t>
  </si>
  <si>
    <t>W - G 51</t>
  </si>
  <si>
    <t>L - G 50</t>
  </si>
  <si>
    <t>L - G 51</t>
  </si>
  <si>
    <t>W - G 39</t>
  </si>
  <si>
    <t>W - G40</t>
  </si>
  <si>
    <t>L - G 39</t>
  </si>
  <si>
    <t>L - G 40</t>
  </si>
  <si>
    <t>Tier C - 25th to 35th Place</t>
  </si>
  <si>
    <t>Big Hammers</t>
  </si>
  <si>
    <t>Banana Cream Pie</t>
  </si>
  <si>
    <t>Mr. Men + Little Miss</t>
  </si>
  <si>
    <t>Dances With Pylons</t>
  </si>
  <si>
    <t>The Incredible Hucks</t>
  </si>
  <si>
    <t>Airwaves</t>
  </si>
  <si>
    <t>SMUT</t>
  </si>
  <si>
    <t>2006 TUC Midseason Tourney</t>
  </si>
  <si>
    <t>A Pool</t>
  </si>
  <si>
    <t>W</t>
  </si>
  <si>
    <t>L</t>
  </si>
  <si>
    <t>+/-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</si>
  <si>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</si>
  <si>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</si>
  <si>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</si>
  <si>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</si>
  <si>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</si>
  <si>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</si>
  <si>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</si>
  <si>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</si>
  <si>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</si>
  <si>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</si>
  <si>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</si>
  <si>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</si>
  <si>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B Pool</t>
  </si>
  <si>
    <t>Sweet Sounds of Ruckus</t>
  </si>
  <si>
    <t>4D</t>
  </si>
  <si>
    <t>NBF</t>
  </si>
  <si>
    <t>Cheap n Easy</t>
  </si>
  <si>
    <t>So Cut</t>
  </si>
  <si>
    <t>Floppy Discs</t>
  </si>
  <si>
    <t>Cricket E 1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</si>
  <si>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</si>
  <si>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</si>
  <si>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</si>
  <si>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</si>
  <si>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</si>
  <si>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</si>
  <si>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</si>
  <si>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</si>
  <si>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Game 21</t>
  </si>
  <si>
    <t>Game 22</t>
  </si>
  <si>
    <t>Game 23</t>
  </si>
  <si>
    <t>Game 24</t>
  </si>
  <si>
    <t>SUNDAY RE-RANKINGS</t>
  </si>
  <si>
    <t>C Pool</t>
  </si>
  <si>
    <t>Rump Roast</t>
  </si>
  <si>
    <t>Disciples of Love</t>
  </si>
  <si>
    <t>Throw Les Vaches</t>
  </si>
  <si>
    <t>RAID</t>
  </si>
  <si>
    <t>DIRT</t>
  </si>
  <si>
    <t>COMPOST - The Monday Junior Experience</t>
  </si>
  <si>
    <t>Cricket E 2</t>
  </si>
  <si>
    <t>Game 25</t>
  </si>
  <si>
    <t>Game 28</t>
  </si>
  <si>
    <t>Game 27</t>
  </si>
  <si>
    <t>Game 29</t>
  </si>
  <si>
    <t>Game 30</t>
  </si>
  <si>
    <t>Game 31</t>
  </si>
  <si>
    <t>Game 32</t>
  </si>
  <si>
    <t>Game 33</t>
  </si>
  <si>
    <t>Game 34</t>
  </si>
  <si>
    <t>Game 35</t>
  </si>
  <si>
    <t>Game 36</t>
  </si>
  <si>
    <t>D Pool</t>
  </si>
  <si>
    <t>COOL</t>
  </si>
  <si>
    <t>POKAI</t>
  </si>
  <si>
    <t>The Superfreaks</t>
  </si>
  <si>
    <t>Kung Fu Hustle</t>
  </si>
  <si>
    <t>Huck Finn</t>
  </si>
  <si>
    <t>Dark Forces</t>
  </si>
  <si>
    <t>Game 37</t>
  </si>
  <si>
    <t>Game 38</t>
  </si>
  <si>
    <t>Game 39</t>
  </si>
  <si>
    <t>Game 40</t>
  </si>
  <si>
    <t>Game 41</t>
  </si>
  <si>
    <t>Game 42</t>
  </si>
  <si>
    <t>Game 43</t>
  </si>
  <si>
    <t>Game 44</t>
  </si>
  <si>
    <t>Game 45</t>
  </si>
  <si>
    <t>Game 46</t>
  </si>
  <si>
    <t>Game 47</t>
  </si>
  <si>
    <t>Game 48</t>
  </si>
  <si>
    <t>E Pool</t>
  </si>
  <si>
    <t>Jonathan</t>
  </si>
  <si>
    <t>SPIN</t>
  </si>
  <si>
    <t>Eleven</t>
  </si>
  <si>
    <t>Hot Disc Charge</t>
  </si>
  <si>
    <t>Game 49</t>
  </si>
  <si>
    <t>Game 50</t>
  </si>
  <si>
    <t>Soccer 1 N</t>
  </si>
  <si>
    <t>Soccer 1 S</t>
  </si>
  <si>
    <t>Game 51</t>
  </si>
  <si>
    <t>Game 52</t>
  </si>
  <si>
    <t>Game 53</t>
  </si>
  <si>
    <t>Game 54</t>
  </si>
  <si>
    <t>Game 55</t>
  </si>
  <si>
    <t>Game 56</t>
  </si>
  <si>
    <t>Game 57</t>
  </si>
  <si>
    <t>Game 58</t>
  </si>
  <si>
    <t>F Pool</t>
  </si>
  <si>
    <t>Disc-Horde</t>
  </si>
  <si>
    <t>The Big Kahunas</t>
  </si>
  <si>
    <t>Hootenanni Pussy Willows</t>
  </si>
  <si>
    <t>Release The Hounds</t>
  </si>
  <si>
    <t>Thundercats</t>
  </si>
  <si>
    <t>Bloor Velvets</t>
  </si>
  <si>
    <t>Game 61</t>
  </si>
  <si>
    <t>Game 62</t>
  </si>
  <si>
    <t>Game 63</t>
  </si>
  <si>
    <t>Game 64</t>
  </si>
  <si>
    <t>Game 65</t>
  </si>
  <si>
    <t>Game 66</t>
  </si>
  <si>
    <t>Game 67</t>
  </si>
  <si>
    <t>Game 68</t>
  </si>
  <si>
    <t>Game 69</t>
  </si>
  <si>
    <t>Game 70</t>
  </si>
  <si>
    <t>Game 71</t>
  </si>
  <si>
    <t>Game 72</t>
  </si>
  <si>
    <t>L - G 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</si>
</sst>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14">
    <font>
      <sz val="10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u val="single"/>
      <sz val="8"/>
      <color indexed="8"/>
      <name val="Arial"/>
      <family val="2"/>
    </font>
    <font>
      <sz val="10"/>
      <color indexed="8"/>
      <name val="Tahoma"/>
      <family val="0"/>
    </font>
    <font>
      <sz val="8"/>
      <name val="Tahoma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8" fillId="8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0" fontId="9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0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8" fillId="0" borderId="1" xfId="0" applyFont="1" applyBorder="1" applyAlignment="1">
      <alignment horizontal="right" wrapText="1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9" fillId="7" borderId="1" xfId="0" applyFont="1" applyFill="1" applyBorder="1" applyAlignment="1">
      <alignment/>
    </xf>
    <xf numFmtId="0" fontId="9" fillId="7" borderId="9" xfId="0" applyFont="1" applyFill="1" applyBorder="1" applyAlignment="1">
      <alignment horizontal="left" wrapText="1"/>
    </xf>
    <xf numFmtId="0" fontId="6" fillId="0" borderId="0" xfId="19" applyFon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left"/>
      <protection/>
    </xf>
    <xf numFmtId="0" fontId="9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8" fillId="10" borderId="1" xfId="19" applyFont="1" applyFill="1" applyBorder="1" applyAlignment="1">
      <alignment horizontal="left"/>
      <protection/>
    </xf>
    <xf numFmtId="0" fontId="8" fillId="10" borderId="1" xfId="19" applyFont="1" applyFill="1" applyBorder="1" applyAlignment="1">
      <alignment horizontal="center"/>
      <protection/>
    </xf>
    <xf numFmtId="0" fontId="9" fillId="0" borderId="15" xfId="19" applyFont="1" applyBorder="1" applyAlignment="1">
      <alignment horizontal="center"/>
      <protection/>
    </xf>
    <xf numFmtId="0" fontId="9" fillId="0" borderId="1" xfId="19" applyFont="1" applyBorder="1" applyAlignment="1">
      <alignment horizontal="left"/>
      <protection/>
    </xf>
    <xf numFmtId="0" fontId="9" fillId="0" borderId="1" xfId="19" applyFont="1" applyBorder="1" applyAlignment="1">
      <alignment horizontal="center"/>
      <protection/>
    </xf>
    <xf numFmtId="0" fontId="8" fillId="8" borderId="1" xfId="19" applyFont="1" applyFill="1" applyBorder="1" applyAlignment="1">
      <alignment horizontal="center"/>
      <protection/>
    </xf>
    <xf numFmtId="0" fontId="8" fillId="10" borderId="2" xfId="19" applyFont="1" applyFill="1" applyBorder="1" applyAlignment="1">
      <alignment horizontal="left"/>
      <protection/>
    </xf>
    <xf numFmtId="0" fontId="8" fillId="10" borderId="3" xfId="19" applyFont="1" applyFill="1" applyBorder="1" applyAlignment="1">
      <alignment horizontal="left"/>
      <protection/>
    </xf>
    <xf numFmtId="20" fontId="9" fillId="0" borderId="1" xfId="19" applyNumberFormat="1" applyFont="1" applyBorder="1" applyAlignment="1">
      <alignment horizontal="center"/>
      <protection/>
    </xf>
    <xf numFmtId="0" fontId="9" fillId="0" borderId="0" xfId="19" applyFont="1" applyAlignment="1">
      <alignment horizontal="center" wrapText="1"/>
      <protection/>
    </xf>
    <xf numFmtId="0" fontId="9" fillId="0" borderId="1" xfId="19" applyFont="1" applyBorder="1" applyAlignment="1">
      <alignment horizontal="left" wrapText="1"/>
      <protection/>
    </xf>
    <xf numFmtId="0" fontId="9" fillId="0" borderId="1" xfId="19" applyFont="1" applyBorder="1" applyAlignment="1">
      <alignment horizontal="center" wrapText="1"/>
      <protection/>
    </xf>
    <xf numFmtId="0" fontId="9" fillId="0" borderId="2" xfId="19" applyFont="1" applyBorder="1" applyAlignment="1">
      <alignment horizontal="center" wrapText="1"/>
      <protection/>
    </xf>
    <xf numFmtId="0" fontId="9" fillId="0" borderId="3" xfId="19" applyFont="1" applyBorder="1" applyAlignment="1">
      <alignment horizontal="center" wrapText="1"/>
      <protection/>
    </xf>
    <xf numFmtId="0" fontId="9" fillId="0" borderId="5" xfId="19" applyFont="1" applyBorder="1" applyAlignment="1">
      <alignment horizontal="left" wrapText="1"/>
      <protection/>
    </xf>
    <xf numFmtId="0" fontId="9" fillId="0" borderId="5" xfId="19" applyFont="1" applyBorder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9" fillId="0" borderId="0" xfId="19" applyFont="1" applyAlignment="1">
      <alignment horizontal="left" wrapText="1"/>
      <protection/>
    </xf>
    <xf numFmtId="20" fontId="9" fillId="0" borderId="5" xfId="19" applyNumberFormat="1" applyFont="1" applyBorder="1" applyAlignment="1">
      <alignment horizontal="center"/>
      <protection/>
    </xf>
    <xf numFmtId="0" fontId="9" fillId="0" borderId="4" xfId="19" applyFont="1" applyBorder="1" applyAlignment="1">
      <alignment horizontal="left"/>
      <protection/>
    </xf>
    <xf numFmtId="0" fontId="8" fillId="0" borderId="1" xfId="19" applyFont="1" applyBorder="1" applyAlignment="1">
      <alignment horizontal="left"/>
      <protection/>
    </xf>
    <xf numFmtId="0" fontId="0" fillId="5" borderId="0" xfId="0" applyFill="1" applyAlignment="1">
      <alignment horizontal="center"/>
    </xf>
    <xf numFmtId="0" fontId="8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0" fontId="9" fillId="0" borderId="0" xfId="20" applyFont="1" applyAlignment="1">
      <alignment horizontal="center"/>
      <protection/>
    </xf>
    <xf numFmtId="0" fontId="8" fillId="0" borderId="15" xfId="20" applyFont="1" applyBorder="1" applyAlignment="1">
      <alignment horizontal="center"/>
      <protection/>
    </xf>
    <xf numFmtId="0" fontId="8" fillId="11" borderId="1" xfId="20" applyFont="1" applyFill="1" applyBorder="1" applyAlignment="1">
      <alignment horizontal="left"/>
      <protection/>
    </xf>
    <xf numFmtId="0" fontId="8" fillId="11" borderId="1" xfId="20" applyFont="1" applyFill="1" applyBorder="1" applyAlignment="1">
      <alignment horizontal="center"/>
      <protection/>
    </xf>
    <xf numFmtId="0" fontId="9" fillId="0" borderId="15" xfId="20" applyFont="1" applyBorder="1" applyAlignment="1">
      <alignment horizontal="center"/>
      <protection/>
    </xf>
    <xf numFmtId="0" fontId="9" fillId="0" borderId="1" xfId="20" applyFont="1" applyBorder="1" applyAlignment="1">
      <alignment horizontal="left" wrapText="1"/>
      <protection/>
    </xf>
    <xf numFmtId="0" fontId="9" fillId="0" borderId="1" xfId="20" applyFont="1" applyBorder="1" applyAlignment="1">
      <alignment horizontal="center"/>
      <protection/>
    </xf>
    <xf numFmtId="0" fontId="9" fillId="0" borderId="1" xfId="20" applyFont="1" applyBorder="1" applyAlignment="1">
      <alignment horizontal="left"/>
      <protection/>
    </xf>
    <xf numFmtId="0" fontId="8" fillId="8" borderId="1" xfId="20" applyFont="1" applyFill="1" applyBorder="1" applyAlignment="1">
      <alignment horizontal="center"/>
      <protection/>
    </xf>
    <xf numFmtId="0" fontId="8" fillId="11" borderId="2" xfId="20" applyFont="1" applyFill="1" applyBorder="1" applyAlignment="1">
      <alignment horizontal="left"/>
      <protection/>
    </xf>
    <xf numFmtId="0" fontId="8" fillId="11" borderId="3" xfId="20" applyFont="1" applyFill="1" applyBorder="1" applyAlignment="1">
      <alignment horizontal="left"/>
      <protection/>
    </xf>
    <xf numFmtId="20" fontId="9" fillId="0" borderId="5" xfId="20" applyNumberFormat="1" applyFont="1" applyBorder="1" applyAlignment="1">
      <alignment horizontal="center"/>
      <protection/>
    </xf>
    <xf numFmtId="0" fontId="9" fillId="0" borderId="0" xfId="20" applyFont="1" applyAlignment="1">
      <alignment horizontal="center" wrapText="1"/>
      <protection/>
    </xf>
    <xf numFmtId="0" fontId="9" fillId="0" borderId="1" xfId="20" applyFont="1" applyBorder="1" applyAlignment="1">
      <alignment horizontal="center" wrapText="1"/>
      <protection/>
    </xf>
    <xf numFmtId="0" fontId="9" fillId="0" borderId="2" xfId="20" applyFont="1" applyBorder="1" applyAlignment="1">
      <alignment horizontal="center" wrapText="1"/>
      <protection/>
    </xf>
    <xf numFmtId="0" fontId="9" fillId="0" borderId="3" xfId="20" applyFont="1" applyBorder="1" applyAlignment="1">
      <alignment horizontal="center" wrapText="1"/>
      <protection/>
    </xf>
    <xf numFmtId="0" fontId="9" fillId="0" borderId="5" xfId="20" applyFont="1" applyBorder="1" applyAlignment="1">
      <alignment horizontal="left" wrapText="1"/>
      <protection/>
    </xf>
    <xf numFmtId="0" fontId="9" fillId="0" borderId="5" xfId="20" applyFont="1" applyBorder="1" applyAlignment="1">
      <alignment horizontal="center" wrapText="1"/>
      <protection/>
    </xf>
    <xf numFmtId="0" fontId="8" fillId="0" borderId="2" xfId="20" applyFont="1" applyBorder="1" applyAlignment="1">
      <alignment horizontal="center" wrapText="1"/>
      <protection/>
    </xf>
    <xf numFmtId="0" fontId="8" fillId="0" borderId="3" xfId="20" applyFont="1" applyBorder="1" applyAlignment="1">
      <alignment horizontal="center" wrapText="1"/>
      <protection/>
    </xf>
    <xf numFmtId="20" fontId="9" fillId="0" borderId="1" xfId="20" applyNumberFormat="1" applyFont="1" applyBorder="1" applyAlignment="1">
      <alignment horizontal="center"/>
      <protection/>
    </xf>
    <xf numFmtId="0" fontId="9" fillId="0" borderId="0" xfId="20" applyFont="1" applyAlignment="1">
      <alignment horizontal="left" wrapText="1"/>
      <protection/>
    </xf>
    <xf numFmtId="0" fontId="9" fillId="0" borderId="4" xfId="20" applyFont="1" applyBorder="1" applyAlignment="1">
      <alignment horizontal="left"/>
      <protection/>
    </xf>
    <xf numFmtId="0" fontId="9" fillId="0" borderId="1" xfId="20" applyFont="1" applyBorder="1">
      <alignment/>
      <protection/>
    </xf>
    <xf numFmtId="0" fontId="9" fillId="11" borderId="1" xfId="20" applyFont="1" applyFill="1" applyBorder="1" applyAlignment="1">
      <alignment horizontal="center"/>
      <protection/>
    </xf>
    <xf numFmtId="0" fontId="8" fillId="11" borderId="1" xfId="20" applyFont="1" applyFill="1" applyBorder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8" fillId="0" borderId="15" xfId="21" applyFont="1" applyBorder="1" applyAlignment="1">
      <alignment horizontal="center"/>
      <protection/>
    </xf>
    <xf numFmtId="0" fontId="8" fillId="12" borderId="1" xfId="21" applyFont="1" applyFill="1" applyBorder="1" applyAlignment="1">
      <alignment horizontal="left"/>
      <protection/>
    </xf>
    <xf numFmtId="0" fontId="8" fillId="12" borderId="1" xfId="21" applyFont="1" applyFill="1" applyBorder="1" applyAlignment="1">
      <alignment horizontal="center"/>
      <protection/>
    </xf>
    <xf numFmtId="0" fontId="9" fillId="0" borderId="1" xfId="21" applyFont="1" applyBorder="1">
      <alignment/>
      <protection/>
    </xf>
    <xf numFmtId="0" fontId="8" fillId="12" borderId="1" xfId="21" applyFont="1" applyFill="1" applyBorder="1">
      <alignment/>
      <protection/>
    </xf>
    <xf numFmtId="0" fontId="9" fillId="12" borderId="1" xfId="21" applyFont="1" applyFill="1" applyBorder="1">
      <alignment/>
      <protection/>
    </xf>
    <xf numFmtId="0" fontId="9" fillId="0" borderId="15" xfId="21" applyFont="1" applyBorder="1" applyAlignment="1">
      <alignment horizontal="center"/>
      <protection/>
    </xf>
    <xf numFmtId="0" fontId="9" fillId="0" borderId="1" xfId="21" applyFont="1" applyBorder="1" applyAlignment="1">
      <alignment horizontal="left"/>
      <protection/>
    </xf>
    <xf numFmtId="0" fontId="9" fillId="0" borderId="1" xfId="21" applyFont="1" applyBorder="1" applyAlignment="1">
      <alignment horizontal="center"/>
      <protection/>
    </xf>
    <xf numFmtId="0" fontId="8" fillId="8" borderId="1" xfId="21" applyFont="1" applyFill="1" applyBorder="1" applyAlignment="1">
      <alignment horizontal="center"/>
      <protection/>
    </xf>
    <xf numFmtId="0" fontId="8" fillId="12" borderId="2" xfId="21" applyFont="1" applyFill="1" applyBorder="1" applyAlignment="1">
      <alignment horizontal="left"/>
      <protection/>
    </xf>
    <xf numFmtId="0" fontId="8" fillId="12" borderId="3" xfId="21" applyFont="1" applyFill="1" applyBorder="1" applyAlignment="1">
      <alignment horizontal="left"/>
      <protection/>
    </xf>
    <xf numFmtId="20" fontId="9" fillId="0" borderId="5" xfId="21" applyNumberFormat="1" applyFont="1" applyBorder="1" applyAlignment="1">
      <alignment horizontal="center"/>
      <protection/>
    </xf>
    <xf numFmtId="0" fontId="9" fillId="0" borderId="0" xfId="21" applyFont="1" applyAlignment="1">
      <alignment horizontal="center" wrapText="1"/>
      <protection/>
    </xf>
    <xf numFmtId="0" fontId="9" fillId="0" borderId="1" xfId="21" applyFont="1" applyBorder="1" applyAlignment="1">
      <alignment horizontal="left" wrapText="1"/>
      <protection/>
    </xf>
    <xf numFmtId="0" fontId="9" fillId="0" borderId="1" xfId="21" applyFont="1" applyBorder="1" applyAlignment="1">
      <alignment horizontal="center" wrapText="1"/>
      <protection/>
    </xf>
    <xf numFmtId="0" fontId="9" fillId="0" borderId="2" xfId="21" applyFont="1" applyBorder="1" applyAlignment="1">
      <alignment horizontal="center" wrapText="1"/>
      <protection/>
    </xf>
    <xf numFmtId="0" fontId="9" fillId="0" borderId="3" xfId="21" applyFont="1" applyBorder="1" applyAlignment="1">
      <alignment horizontal="center" wrapText="1"/>
      <protection/>
    </xf>
    <xf numFmtId="0" fontId="9" fillId="0" borderId="5" xfId="21" applyFont="1" applyBorder="1" applyAlignment="1">
      <alignment horizontal="left" wrapText="1"/>
      <protection/>
    </xf>
    <xf numFmtId="0" fontId="9" fillId="0" borderId="5" xfId="21" applyFont="1" applyBorder="1" applyAlignment="1">
      <alignment horizontal="center" wrapText="1"/>
      <protection/>
    </xf>
    <xf numFmtId="20" fontId="9" fillId="0" borderId="1" xfId="21" applyNumberFormat="1" applyFont="1" applyBorder="1" applyAlignment="1">
      <alignment horizontal="center"/>
      <protection/>
    </xf>
    <xf numFmtId="0" fontId="9" fillId="0" borderId="0" xfId="21" applyFont="1" applyAlignment="1">
      <alignment horizontal="left" wrapText="1"/>
      <protection/>
    </xf>
    <xf numFmtId="0" fontId="9" fillId="0" borderId="4" xfId="21" applyFont="1" applyBorder="1" applyAlignment="1">
      <alignment horizontal="left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9" fillId="0" borderId="0" xfId="22" applyFont="1">
      <alignment/>
      <protection/>
    </xf>
    <xf numFmtId="0" fontId="9" fillId="0" borderId="0" xfId="22" applyFont="1" applyAlignment="1">
      <alignment horizontal="left"/>
      <protection/>
    </xf>
    <xf numFmtId="0" fontId="9" fillId="0" borderId="0" xfId="22" applyFont="1" applyAlignment="1">
      <alignment horizontal="center"/>
      <protection/>
    </xf>
    <xf numFmtId="0" fontId="8" fillId="0" borderId="15" xfId="22" applyFont="1" applyBorder="1" applyAlignment="1">
      <alignment horizontal="center"/>
      <protection/>
    </xf>
    <xf numFmtId="0" fontId="8" fillId="13" borderId="1" xfId="22" applyFont="1" applyFill="1" applyBorder="1" applyAlignment="1">
      <alignment horizontal="left"/>
      <protection/>
    </xf>
    <xf numFmtId="0" fontId="8" fillId="13" borderId="1" xfId="22" applyFont="1" applyFill="1" applyBorder="1" applyAlignment="1">
      <alignment horizontal="center"/>
      <protection/>
    </xf>
    <xf numFmtId="0" fontId="9" fillId="13" borderId="1" xfId="22" applyFont="1" applyFill="1" applyBorder="1">
      <alignment/>
      <protection/>
    </xf>
    <xf numFmtId="0" fontId="8" fillId="13" borderId="1" xfId="22" applyFont="1" applyFill="1" applyBorder="1">
      <alignment/>
      <protection/>
    </xf>
    <xf numFmtId="0" fontId="9" fillId="0" borderId="15" xfId="22" applyFont="1" applyBorder="1" applyAlignment="1">
      <alignment horizontal="center"/>
      <protection/>
    </xf>
    <xf numFmtId="0" fontId="9" fillId="0" borderId="1" xfId="22" applyFont="1" applyBorder="1" applyAlignment="1">
      <alignment horizontal="left"/>
      <protection/>
    </xf>
    <xf numFmtId="0" fontId="9" fillId="0" borderId="1" xfId="22" applyFont="1" applyBorder="1" applyAlignment="1">
      <alignment horizontal="center"/>
      <protection/>
    </xf>
    <xf numFmtId="0" fontId="9" fillId="0" borderId="1" xfId="22" applyFont="1" applyBorder="1">
      <alignment/>
      <protection/>
    </xf>
    <xf numFmtId="0" fontId="8" fillId="8" borderId="1" xfId="22" applyFont="1" applyFill="1" applyBorder="1" applyAlignment="1">
      <alignment horizontal="center"/>
      <protection/>
    </xf>
    <xf numFmtId="0" fontId="8" fillId="13" borderId="2" xfId="22" applyFont="1" applyFill="1" applyBorder="1" applyAlignment="1">
      <alignment horizontal="left"/>
      <protection/>
    </xf>
    <xf numFmtId="0" fontId="8" fillId="13" borderId="3" xfId="22" applyFont="1" applyFill="1" applyBorder="1" applyAlignment="1">
      <alignment horizontal="left"/>
      <protection/>
    </xf>
    <xf numFmtId="20" fontId="9" fillId="0" borderId="1" xfId="22" applyNumberFormat="1" applyFont="1" applyBorder="1" applyAlignment="1">
      <alignment horizontal="center"/>
      <protection/>
    </xf>
    <xf numFmtId="0" fontId="9" fillId="0" borderId="0" xfId="22" applyFont="1" applyAlignment="1">
      <alignment horizontal="center" wrapText="1"/>
      <protection/>
    </xf>
    <xf numFmtId="0" fontId="9" fillId="0" borderId="1" xfId="22" applyFont="1" applyBorder="1" applyAlignment="1">
      <alignment horizontal="left" wrapText="1"/>
      <protection/>
    </xf>
    <xf numFmtId="0" fontId="9" fillId="0" borderId="1" xfId="22" applyFont="1" applyBorder="1" applyAlignment="1">
      <alignment horizontal="center" wrapText="1"/>
      <protection/>
    </xf>
    <xf numFmtId="0" fontId="9" fillId="0" borderId="2" xfId="22" applyFont="1" applyBorder="1" applyAlignment="1">
      <alignment horizontal="center" wrapText="1"/>
      <protection/>
    </xf>
    <xf numFmtId="0" fontId="9" fillId="0" borderId="3" xfId="22" applyFont="1" applyBorder="1" applyAlignment="1">
      <alignment horizontal="center" wrapText="1"/>
      <protection/>
    </xf>
    <xf numFmtId="0" fontId="8" fillId="0" borderId="2" xfId="22" applyFont="1" applyBorder="1" applyAlignment="1">
      <alignment horizontal="center" wrapText="1"/>
      <protection/>
    </xf>
    <xf numFmtId="0" fontId="8" fillId="0" borderId="3" xfId="22" applyFont="1" applyBorder="1" applyAlignment="1">
      <alignment horizontal="center" wrapText="1"/>
      <protection/>
    </xf>
    <xf numFmtId="0" fontId="9" fillId="0" borderId="0" xfId="22" applyFont="1" applyAlignment="1">
      <alignment horizontal="left" wrapText="1"/>
      <protection/>
    </xf>
    <xf numFmtId="20" fontId="9" fillId="0" borderId="5" xfId="22" applyNumberFormat="1" applyFont="1" applyBorder="1" applyAlignment="1">
      <alignment horizontal="center"/>
      <protection/>
    </xf>
    <xf numFmtId="0" fontId="9" fillId="0" borderId="2" xfId="22" applyFont="1" applyBorder="1" applyAlignment="1">
      <alignment horizontal="left" wrapText="1"/>
      <protection/>
    </xf>
    <xf numFmtId="0" fontId="9" fillId="0" borderId="3" xfId="22" applyFont="1" applyBorder="1" applyAlignment="1">
      <alignment horizontal="left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14" borderId="1" xfId="0" applyFont="1" applyFill="1" applyBorder="1" applyAlignment="1">
      <alignment horizontal="left"/>
    </xf>
    <xf numFmtId="0" fontId="8" fillId="14" borderId="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15" borderId="1" xfId="0" applyFont="1" applyFill="1" applyBorder="1" applyAlignment="1">
      <alignment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8" fillId="0" borderId="0" xfId="23" applyFont="1" applyAlignment="1">
      <alignment horizontal="center"/>
      <protection/>
    </xf>
    <xf numFmtId="0" fontId="9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9" fillId="0" borderId="0" xfId="23" applyFont="1" applyAlignment="1">
      <alignment horizontal="center"/>
      <protection/>
    </xf>
    <xf numFmtId="0" fontId="12" fillId="0" borderId="0" xfId="23">
      <alignment/>
      <protection/>
    </xf>
    <xf numFmtId="0" fontId="8" fillId="0" borderId="15" xfId="23" applyFont="1" applyBorder="1" applyAlignment="1">
      <alignment horizontal="center"/>
      <protection/>
    </xf>
    <xf numFmtId="0" fontId="8" fillId="6" borderId="1" xfId="23" applyFont="1" applyFill="1" applyBorder="1" applyAlignment="1">
      <alignment horizontal="left"/>
      <protection/>
    </xf>
    <xf numFmtId="0" fontId="8" fillId="6" borderId="1" xfId="23" applyFont="1" applyFill="1" applyBorder="1" applyAlignment="1">
      <alignment horizontal="center"/>
      <protection/>
    </xf>
    <xf numFmtId="0" fontId="9" fillId="6" borderId="1" xfId="23" applyFont="1" applyFill="1" applyBorder="1">
      <alignment/>
      <protection/>
    </xf>
    <xf numFmtId="0" fontId="8" fillId="6" borderId="1" xfId="23" applyFont="1" applyFill="1" applyBorder="1">
      <alignment/>
      <protection/>
    </xf>
    <xf numFmtId="0" fontId="9" fillId="0" borderId="15" xfId="23" applyFont="1" applyBorder="1" applyAlignment="1">
      <alignment horizontal="center"/>
      <protection/>
    </xf>
    <xf numFmtId="0" fontId="9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center"/>
      <protection/>
    </xf>
    <xf numFmtId="0" fontId="9" fillId="0" borderId="1" xfId="23" applyFont="1" applyBorder="1">
      <alignment/>
      <protection/>
    </xf>
    <xf numFmtId="0" fontId="9" fillId="0" borderId="1" xfId="23" applyFont="1" applyBorder="1" applyAlignment="1">
      <alignment horizontal="left" wrapText="1"/>
      <protection/>
    </xf>
    <xf numFmtId="0" fontId="8" fillId="8" borderId="1" xfId="23" applyFont="1" applyFill="1" applyBorder="1" applyAlignment="1">
      <alignment horizontal="center"/>
      <protection/>
    </xf>
    <xf numFmtId="0" fontId="8" fillId="6" borderId="2" xfId="23" applyFont="1" applyFill="1" applyBorder="1" applyAlignment="1">
      <alignment horizontal="left"/>
      <protection/>
    </xf>
    <xf numFmtId="0" fontId="8" fillId="6" borderId="3" xfId="23" applyFont="1" applyFill="1" applyBorder="1" applyAlignment="1">
      <alignment horizontal="left"/>
      <protection/>
    </xf>
    <xf numFmtId="20" fontId="9" fillId="0" borderId="5" xfId="23" applyNumberFormat="1" applyFont="1" applyBorder="1" applyAlignment="1">
      <alignment horizontal="center"/>
      <protection/>
    </xf>
    <xf numFmtId="0" fontId="9" fillId="0" borderId="0" xfId="23" applyFont="1" applyAlignment="1">
      <alignment horizontal="center" wrapText="1"/>
      <protection/>
    </xf>
    <xf numFmtId="0" fontId="9" fillId="0" borderId="5" xfId="23" applyFont="1" applyBorder="1" applyAlignment="1">
      <alignment horizontal="left" wrapText="1"/>
      <protection/>
    </xf>
    <xf numFmtId="0" fontId="9" fillId="0" borderId="5" xfId="23" applyFont="1" applyBorder="1" applyAlignment="1">
      <alignment horizontal="center" wrapText="1"/>
      <protection/>
    </xf>
    <xf numFmtId="0" fontId="9" fillId="0" borderId="1" xfId="23" applyFont="1" applyBorder="1" applyAlignment="1">
      <alignment horizontal="center" wrapText="1"/>
      <protection/>
    </xf>
    <xf numFmtId="0" fontId="8" fillId="0" borderId="2" xfId="23" applyFont="1" applyBorder="1" applyAlignment="1">
      <alignment horizontal="center" wrapText="1"/>
      <protection/>
    </xf>
    <xf numFmtId="0" fontId="8" fillId="0" borderId="3" xfId="23" applyFont="1" applyBorder="1" applyAlignment="1">
      <alignment horizontal="center" wrapText="1"/>
      <protection/>
    </xf>
    <xf numFmtId="20" fontId="9" fillId="0" borderId="1" xfId="23" applyNumberFormat="1" applyFont="1" applyBorder="1" applyAlignment="1">
      <alignment horizontal="center"/>
      <protection/>
    </xf>
    <xf numFmtId="0" fontId="9" fillId="0" borderId="0" xfId="23" applyFont="1" applyAlignment="1">
      <alignment horizontal="left" wrapText="1"/>
      <protection/>
    </xf>
    <xf numFmtId="0" fontId="9" fillId="0" borderId="4" xfId="23" applyFont="1" applyBorder="1" applyAlignment="1">
      <alignment horizontal="left"/>
      <protection/>
    </xf>
    <xf numFmtId="0" fontId="8" fillId="6" borderId="1" xfId="23" applyFont="1" applyFill="1" applyBorder="1" applyAlignment="1" quotePrefix="1">
      <alignment horizontal="center"/>
      <protection/>
    </xf>
    <xf numFmtId="0" fontId="11" fillId="0" borderId="0" xfId="21" applyFont="1" applyBorder="1" applyAlignment="1">
      <alignment/>
      <protection/>
    </xf>
    <xf numFmtId="0" fontId="11" fillId="6" borderId="1" xfId="0" applyFont="1" applyFill="1" applyBorder="1" applyAlignment="1">
      <alignment/>
    </xf>
    <xf numFmtId="0" fontId="8" fillId="6" borderId="6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2" xfId="19" applyFont="1" applyBorder="1" applyAlignment="1">
      <alignment horizontal="center" wrapText="1"/>
      <protection/>
    </xf>
    <xf numFmtId="0" fontId="9" fillId="0" borderId="3" xfId="19" applyFont="1" applyBorder="1" applyAlignment="1">
      <alignment horizontal="center" wrapText="1"/>
      <protection/>
    </xf>
    <xf numFmtId="0" fontId="6" fillId="0" borderId="0" xfId="19" applyFont="1" applyAlignment="1">
      <alignment horizontal="center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11" fillId="0" borderId="17" xfId="21" applyFont="1" applyBorder="1" applyAlignment="1">
      <alignment horizontal="center"/>
      <protection/>
    </xf>
    <xf numFmtId="0" fontId="9" fillId="0" borderId="2" xfId="20" applyFont="1" applyBorder="1" applyAlignment="1">
      <alignment horizontal="center" wrapText="1"/>
      <protection/>
    </xf>
    <xf numFmtId="0" fontId="9" fillId="0" borderId="3" xfId="20" applyFont="1" applyBorder="1" applyAlignment="1">
      <alignment horizontal="center" wrapText="1"/>
      <protection/>
    </xf>
    <xf numFmtId="0" fontId="8" fillId="0" borderId="0" xfId="20" applyFont="1" applyAlignment="1">
      <alignment horizontal="center"/>
      <protection/>
    </xf>
    <xf numFmtId="0" fontId="9" fillId="0" borderId="2" xfId="21" applyFont="1" applyBorder="1" applyAlignment="1">
      <alignment horizontal="center" wrapText="1"/>
      <protection/>
    </xf>
    <xf numFmtId="0" fontId="9" fillId="0" borderId="3" xfId="21" applyFont="1" applyBorder="1" applyAlignment="1">
      <alignment horizontal="center" wrapText="1"/>
      <protection/>
    </xf>
    <xf numFmtId="0" fontId="8" fillId="0" borderId="0" xfId="21" applyFont="1" applyAlignment="1">
      <alignment horizontal="center"/>
      <protection/>
    </xf>
    <xf numFmtId="0" fontId="8" fillId="0" borderId="2" xfId="21" applyFont="1" applyBorder="1" applyAlignment="1">
      <alignment horizontal="center" wrapText="1"/>
      <protection/>
    </xf>
    <xf numFmtId="0" fontId="8" fillId="0" borderId="3" xfId="21" applyFont="1" applyBorder="1" applyAlignment="1">
      <alignment horizontal="center" wrapText="1"/>
      <protection/>
    </xf>
    <xf numFmtId="0" fontId="9" fillId="0" borderId="2" xfId="22" applyFont="1" applyBorder="1" applyAlignment="1">
      <alignment horizontal="center" wrapText="1"/>
      <protection/>
    </xf>
    <xf numFmtId="0" fontId="9" fillId="0" borderId="3" xfId="22" applyFont="1" applyBorder="1" applyAlignment="1">
      <alignment horizontal="center" wrapText="1"/>
      <protection/>
    </xf>
    <xf numFmtId="0" fontId="8" fillId="0" borderId="0" xfId="22" applyFont="1" applyAlignment="1">
      <alignment horizontal="center"/>
      <protection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8" fillId="14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23" applyFont="1" applyBorder="1" applyAlignment="1">
      <alignment horizontal="center" wrapText="1"/>
      <protection/>
    </xf>
    <xf numFmtId="0" fontId="9" fillId="0" borderId="3" xfId="23" applyFont="1" applyBorder="1" applyAlignment="1">
      <alignment horizontal="center" wrapText="1"/>
      <protection/>
    </xf>
    <xf numFmtId="0" fontId="5" fillId="2" borderId="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6" borderId="1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midseason pool a" xfId="19"/>
    <cellStyle name="Normal_pool b" xfId="20"/>
    <cellStyle name="Normal_pool c" xfId="21"/>
    <cellStyle name="Normal_pool d" xfId="22"/>
    <cellStyle name="Normal_pool f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J33" sqref="J33:J34"/>
    </sheetView>
  </sheetViews>
  <sheetFormatPr defaultColWidth="9.140625" defaultRowHeight="11.25" customHeight="1"/>
  <cols>
    <col min="1" max="1" width="6.7109375" style="62" customWidth="1"/>
    <col min="2" max="2" width="0.85546875" style="62" customWidth="1"/>
    <col min="3" max="3" width="15.7109375" style="63" customWidth="1"/>
    <col min="4" max="4" width="4.00390625" style="64" customWidth="1"/>
    <col min="5" max="5" width="3.7109375" style="62" customWidth="1"/>
    <col min="6" max="6" width="4.28125" style="62" customWidth="1"/>
    <col min="7" max="7" width="3.7109375" style="62" customWidth="1"/>
    <col min="8" max="8" width="13.421875" style="63" customWidth="1"/>
    <col min="9" max="10" width="3.7109375" style="62" customWidth="1"/>
    <col min="11" max="11" width="4.00390625" style="62" customWidth="1"/>
    <col min="12" max="12" width="19.7109375" style="62" customWidth="1"/>
    <col min="13" max="14" width="4.28125" style="62" customWidth="1"/>
    <col min="15" max="16384" width="9.140625" style="62" bestFit="1" customWidth="1"/>
  </cols>
  <sheetData>
    <row r="1" spans="1:14" s="61" customFormat="1" ht="15.75" customHeight="1">
      <c r="A1" s="243" t="s">
        <v>295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1:14" ht="15.75" customHeight="1">
      <c r="K2" s="246" t="s">
        <v>332</v>
      </c>
      <c r="L2" s="246"/>
      <c r="M2" s="246"/>
      <c r="N2" s="246"/>
    </row>
    <row r="3" spans="1:14" ht="12" customHeight="1">
      <c r="A3" s="65"/>
      <c r="B3" s="66"/>
      <c r="C3" s="67" t="s">
        <v>296</v>
      </c>
      <c r="D3" s="68" t="s">
        <v>297</v>
      </c>
      <c r="E3" s="68" t="s">
        <v>298</v>
      </c>
      <c r="F3" s="68" t="s">
        <v>200</v>
      </c>
      <c r="G3" s="68" t="s">
        <v>299</v>
      </c>
      <c r="K3" s="70"/>
      <c r="L3" s="67" t="s">
        <v>296</v>
      </c>
      <c r="M3" s="67" t="s">
        <v>297</v>
      </c>
      <c r="N3" s="67" t="s">
        <v>298</v>
      </c>
    </row>
    <row r="4" spans="1:14" ht="11.25" customHeight="1">
      <c r="A4" s="64"/>
      <c r="B4" s="69"/>
      <c r="C4" s="70" t="s">
        <v>289</v>
      </c>
      <c r="D4" s="71">
        <f>IF(D13&gt;D15,1,0)+IF(D18&gt;D20,1,0)+IF(D23&gt;D25,1,0)+IF(D28&gt;D30,1,0)</f>
        <v>4</v>
      </c>
      <c r="E4" s="71">
        <f>IF(D13&lt;D15,1,0)+IF(D18&lt;D20,1,0)+IF(D23&lt;D25,1,0)+IF(D28&lt;D30,1,0)</f>
        <v>0</v>
      </c>
      <c r="F4" s="71">
        <f>E13+E18+E23+E28</f>
        <v>0</v>
      </c>
      <c r="G4" s="71">
        <f>D13+D18+D23+D28-D30-D25-D20-D15</f>
        <v>34</v>
      </c>
      <c r="K4" s="67" t="s">
        <v>7</v>
      </c>
      <c r="L4" s="88" t="s">
        <v>289</v>
      </c>
      <c r="M4" s="71">
        <v>4</v>
      </c>
      <c r="N4" s="71">
        <v>0</v>
      </c>
    </row>
    <row r="5" spans="1:14" ht="11.25" customHeight="1">
      <c r="A5" s="64"/>
      <c r="B5" s="69"/>
      <c r="C5" s="70" t="s">
        <v>291</v>
      </c>
      <c r="D5" s="71">
        <f>IF(I13&gt;I15,1,0)+IF(I18&gt;I20,1,0)+IF(I23&gt;I25,1,0)+IF(D30&gt;D28,1,0)</f>
        <v>2</v>
      </c>
      <c r="E5" s="71">
        <f>IF(I18&lt;I20,1,0)+IF(I13&lt;I15,1,0)+IF(D30&lt;D28,1,0)+IF(I23&lt;I25,1,0)</f>
        <v>2</v>
      </c>
      <c r="F5" s="71">
        <f>J13+J18+J23+E28</f>
        <v>0</v>
      </c>
      <c r="G5" s="71">
        <f>I13+I18+I23+D28-D30-I25-I20-I15</f>
        <v>23</v>
      </c>
      <c r="K5" s="67" t="s">
        <v>67</v>
      </c>
      <c r="L5" s="88" t="s">
        <v>290</v>
      </c>
      <c r="M5" s="71">
        <v>3</v>
      </c>
      <c r="N5" s="71">
        <v>1</v>
      </c>
    </row>
    <row r="6" spans="1:14" ht="11.25" customHeight="1">
      <c r="A6" s="64"/>
      <c r="B6" s="69"/>
      <c r="C6" s="70" t="s">
        <v>290</v>
      </c>
      <c r="D6" s="71">
        <f>IF(D15&gt;D13,1,0)+IF(M18&gt;M20,1,0)+IF(I25&gt;I23,1,0)+IF(M28&gt;M30,1,0)</f>
        <v>3</v>
      </c>
      <c r="E6" s="71">
        <f>IF(D15&lt;D13,1,0)+IF(M18&lt;M20,1,0)+IF(I25&lt;I23,1,0)+IF(M28&lt;M30,1,0)</f>
        <v>1</v>
      </c>
      <c r="F6" s="71">
        <f>E15+N18+J25+N28</f>
        <v>0</v>
      </c>
      <c r="G6" s="71">
        <f>D15+M18+I25+M28-M30-I23-M20-D13</f>
        <v>10</v>
      </c>
      <c r="K6" s="67" t="s">
        <v>8</v>
      </c>
      <c r="L6" s="88" t="s">
        <v>291</v>
      </c>
      <c r="M6" s="71">
        <v>2</v>
      </c>
      <c r="N6" s="71">
        <v>2</v>
      </c>
    </row>
    <row r="7" spans="1:14" ht="11.25" customHeight="1">
      <c r="A7" s="64"/>
      <c r="B7" s="69"/>
      <c r="C7" s="70" t="s">
        <v>292</v>
      </c>
      <c r="D7" s="71">
        <f>IF(I15&gt;I13,1,0)+IF(M20&gt;M18,1,0)+IF(M23&gt;M25,1,0)+IF(I28&gt;I30,1,0)</f>
        <v>2</v>
      </c>
      <c r="E7" s="71">
        <f>IF(I15&lt;I13,1,0)+IF(M20&lt;M18,1,0)+IF(M23&lt;M25,1,0)+IF(I28&lt;I30,1,0)</f>
        <v>2</v>
      </c>
      <c r="F7" s="71">
        <f>J15+N20+N23+J28</f>
        <v>0</v>
      </c>
      <c r="G7" s="71">
        <f>I15+M20+M23+I28-I30-M25-M18-I13</f>
        <v>-10</v>
      </c>
      <c r="K7" s="67" t="s">
        <v>68</v>
      </c>
      <c r="L7" s="88" t="s">
        <v>292</v>
      </c>
      <c r="M7" s="71">
        <v>2</v>
      </c>
      <c r="N7" s="71">
        <v>2</v>
      </c>
    </row>
    <row r="8" spans="1:14" ht="11.25" customHeight="1">
      <c r="A8" s="64"/>
      <c r="B8" s="69"/>
      <c r="C8" s="70" t="s">
        <v>293</v>
      </c>
      <c r="D8" s="71">
        <f>IF(M13&gt;M15,1,0)+IF(D20&gt;D18,1,0)+IF(M25&gt;M23,1,0)+IF(M30&gt;M28,1,0)</f>
        <v>1</v>
      </c>
      <c r="E8" s="71">
        <f>IF(M13&lt;M15,1,0)+IF(D20&lt;D18,1,0)+IF(M25&lt;M23,1,0)+IF(M30&lt;M28,1,0)</f>
        <v>3</v>
      </c>
      <c r="F8" s="71">
        <f>N13+E20+N25+N30</f>
        <v>0</v>
      </c>
      <c r="G8" s="71">
        <f>M13+D20+M25+M30-M28-M23-D18-M15</f>
        <v>-5</v>
      </c>
      <c r="K8" s="67" t="s">
        <v>9</v>
      </c>
      <c r="L8" s="88" t="s">
        <v>293</v>
      </c>
      <c r="M8" s="71">
        <v>1</v>
      </c>
      <c r="N8" s="71">
        <v>3</v>
      </c>
    </row>
    <row r="9" spans="1:14" ht="12" customHeight="1">
      <c r="A9" s="64"/>
      <c r="B9" s="64"/>
      <c r="C9" s="70" t="s">
        <v>294</v>
      </c>
      <c r="D9" s="71">
        <f>IF(M15&gt;M13,1,0)+IF(I20&gt;I18,1,0)+IF(D25&gt;D23,1,0)+IF(I30&gt;I28,1,0)</f>
        <v>0</v>
      </c>
      <c r="E9" s="71">
        <f>IF(M15&lt;M13,1,0)+IF(I20&lt;I18,1,0)+IF(D25&lt;D23,1,0)+IF(I30&lt;I28,1,0)</f>
        <v>4</v>
      </c>
      <c r="F9" s="71">
        <f>N15+J20+E25+J30</f>
        <v>0</v>
      </c>
      <c r="G9" s="71">
        <f>M15+I20+D25+I30-I28-D23-I18-M13</f>
        <v>-28</v>
      </c>
      <c r="K9" s="67" t="s">
        <v>69</v>
      </c>
      <c r="L9" s="88" t="s">
        <v>294</v>
      </c>
      <c r="M9" s="71">
        <v>0</v>
      </c>
      <c r="N9" s="71">
        <v>4</v>
      </c>
    </row>
    <row r="10" spans="1:7" ht="6" customHeight="1">
      <c r="A10" s="64"/>
      <c r="B10" s="64"/>
      <c r="E10" s="64"/>
      <c r="F10" s="64"/>
      <c r="G10" s="64"/>
    </row>
    <row r="11" spans="1:10" ht="12" customHeight="1">
      <c r="A11" s="64"/>
      <c r="B11" s="64"/>
      <c r="E11" s="64"/>
      <c r="F11" s="64"/>
      <c r="G11" s="64"/>
      <c r="I11" s="64"/>
      <c r="J11" s="64"/>
    </row>
    <row r="12" spans="1:14" ht="14.25" customHeight="1">
      <c r="A12" s="72" t="s">
        <v>198</v>
      </c>
      <c r="B12" s="65"/>
      <c r="C12" s="67" t="s">
        <v>38</v>
      </c>
      <c r="D12" s="68" t="s">
        <v>199</v>
      </c>
      <c r="E12" s="68" t="s">
        <v>200</v>
      </c>
      <c r="F12" s="65"/>
      <c r="G12" s="73" t="s">
        <v>46</v>
      </c>
      <c r="H12" s="74"/>
      <c r="I12" s="68" t="s">
        <v>199</v>
      </c>
      <c r="J12" s="68" t="s">
        <v>200</v>
      </c>
      <c r="L12" s="67" t="str">
        <f>G17</f>
        <v>Hockey 2</v>
      </c>
      <c r="M12" s="68" t="s">
        <v>199</v>
      </c>
      <c r="N12" s="68" t="s">
        <v>200</v>
      </c>
    </row>
    <row r="13" spans="1:14" ht="13.5" customHeight="1">
      <c r="A13" s="75">
        <v>0.5208333333430346</v>
      </c>
      <c r="B13" s="76"/>
      <c r="C13" s="77" t="str">
        <f>C4</f>
        <v>Banana Cream Pie</v>
      </c>
      <c r="D13" s="78">
        <v>13</v>
      </c>
      <c r="E13" s="78"/>
      <c r="G13" s="241" t="str">
        <f>C5</f>
        <v>Dances With Pylons</v>
      </c>
      <c r="H13" s="242"/>
      <c r="I13" s="78">
        <v>13</v>
      </c>
      <c r="J13" s="78"/>
      <c r="L13" s="81" t="str">
        <f>C8</f>
        <v>Airwaves</v>
      </c>
      <c r="M13" s="82">
        <v>13</v>
      </c>
      <c r="N13" s="82"/>
    </row>
    <row r="14" spans="1:14" s="64" customFormat="1" ht="12.75" customHeight="1">
      <c r="A14" s="71" t="s">
        <v>2</v>
      </c>
      <c r="B14" s="76"/>
      <c r="C14" s="78" t="s">
        <v>202</v>
      </c>
      <c r="D14" s="244" t="s">
        <v>300</v>
      </c>
      <c r="E14" s="245"/>
      <c r="F14" s="76"/>
      <c r="G14" s="79" t="s">
        <v>202</v>
      </c>
      <c r="H14" s="80"/>
      <c r="I14" s="244" t="s">
        <v>301</v>
      </c>
      <c r="J14" s="245"/>
      <c r="L14" s="78" t="s">
        <v>202</v>
      </c>
      <c r="M14" s="244" t="s">
        <v>302</v>
      </c>
      <c r="N14" s="245"/>
    </row>
    <row r="15" spans="1:14" ht="13.5" customHeight="1">
      <c r="A15" s="75">
        <v>0.07638888887595385</v>
      </c>
      <c r="B15" s="76"/>
      <c r="C15" s="77" t="str">
        <f>C6</f>
        <v>Mr. Men + Little Miss</v>
      </c>
      <c r="D15" s="78">
        <v>9</v>
      </c>
      <c r="E15" s="78"/>
      <c r="G15" s="241" t="str">
        <f>C7</f>
        <v>The Incredible Hucks</v>
      </c>
      <c r="H15" s="242"/>
      <c r="I15" s="78">
        <v>4</v>
      </c>
      <c r="J15" s="78"/>
      <c r="L15" s="77" t="str">
        <f>C9</f>
        <v>SMUT</v>
      </c>
      <c r="M15" s="78">
        <v>6</v>
      </c>
      <c r="N15" s="78"/>
    </row>
    <row r="16" spans="1:12" ht="6" customHeight="1">
      <c r="A16" s="64"/>
      <c r="B16" s="76"/>
      <c r="C16" s="85"/>
      <c r="D16" s="76"/>
      <c r="E16" s="76"/>
      <c r="F16" s="76"/>
      <c r="G16" s="85"/>
      <c r="H16" s="85"/>
      <c r="I16" s="76"/>
      <c r="J16" s="76"/>
      <c r="L16" s="63"/>
    </row>
    <row r="17" spans="1:14" ht="14.25" customHeight="1">
      <c r="A17" s="72" t="s">
        <v>198</v>
      </c>
      <c r="B17" s="65"/>
      <c r="C17" s="67" t="str">
        <f>C12</f>
        <v>Hockey 1</v>
      </c>
      <c r="D17" s="68" t="s">
        <v>199</v>
      </c>
      <c r="E17" s="68" t="s">
        <v>200</v>
      </c>
      <c r="F17" s="65"/>
      <c r="G17" s="73" t="str">
        <f>G12</f>
        <v>Hockey 2</v>
      </c>
      <c r="H17" s="74"/>
      <c r="I17" s="68" t="s">
        <v>199</v>
      </c>
      <c r="J17" s="68" t="s">
        <v>200</v>
      </c>
      <c r="L17" s="67" t="str">
        <f>L12</f>
        <v>Hockey 2</v>
      </c>
      <c r="M17" s="68" t="s">
        <v>199</v>
      </c>
      <c r="N17" s="68" t="s">
        <v>200</v>
      </c>
    </row>
    <row r="18" spans="1:14" ht="13.5" customHeight="1">
      <c r="A18" s="86">
        <v>0.1458333333430346</v>
      </c>
      <c r="B18" s="76"/>
      <c r="C18" s="81" t="str">
        <f>C4</f>
        <v>Banana Cream Pie</v>
      </c>
      <c r="D18" s="82">
        <v>13</v>
      </c>
      <c r="E18" s="82"/>
      <c r="F18" s="76"/>
      <c r="G18" s="241" t="str">
        <f>C5</f>
        <v>Dances With Pylons</v>
      </c>
      <c r="H18" s="242"/>
      <c r="I18" s="78">
        <v>13</v>
      </c>
      <c r="J18" s="78"/>
      <c r="L18" s="87" t="str">
        <f>C6</f>
        <v>Mr. Men + Little Miss</v>
      </c>
      <c r="M18" s="82">
        <v>13</v>
      </c>
      <c r="N18" s="82"/>
    </row>
    <row r="19" spans="1:14" s="64" customFormat="1" ht="12.75" customHeight="1">
      <c r="A19" s="71" t="s">
        <v>2</v>
      </c>
      <c r="B19" s="76"/>
      <c r="C19" s="78" t="s">
        <v>202</v>
      </c>
      <c r="D19" s="244" t="s">
        <v>303</v>
      </c>
      <c r="E19" s="245"/>
      <c r="F19" s="76"/>
      <c r="G19" s="79" t="s">
        <v>202</v>
      </c>
      <c r="H19" s="80"/>
      <c r="I19" s="244" t="s">
        <v>304</v>
      </c>
      <c r="J19" s="245"/>
      <c r="L19" s="78" t="s">
        <v>202</v>
      </c>
      <c r="M19" s="244" t="s">
        <v>305</v>
      </c>
      <c r="N19" s="245"/>
    </row>
    <row r="20" spans="1:14" ht="13.5" customHeight="1">
      <c r="A20" s="75">
        <v>0.20138888887595385</v>
      </c>
      <c r="B20" s="76"/>
      <c r="C20" s="77" t="str">
        <f>C8</f>
        <v>Airwaves</v>
      </c>
      <c r="D20" s="78">
        <v>4</v>
      </c>
      <c r="E20" s="78"/>
      <c r="F20" s="76"/>
      <c r="G20" s="241" t="str">
        <f>C9</f>
        <v>SMUT</v>
      </c>
      <c r="H20" s="242"/>
      <c r="I20" s="78">
        <v>5</v>
      </c>
      <c r="J20" s="78"/>
      <c r="L20" s="77" t="str">
        <f>C7</f>
        <v>The Incredible Hucks</v>
      </c>
      <c r="M20" s="78">
        <v>6</v>
      </c>
      <c r="N20" s="78"/>
    </row>
    <row r="21" spans="1:12" ht="6" customHeight="1">
      <c r="A21" s="64"/>
      <c r="B21" s="76"/>
      <c r="C21" s="85"/>
      <c r="D21" s="76"/>
      <c r="E21" s="76"/>
      <c r="F21" s="76"/>
      <c r="G21" s="85"/>
      <c r="H21" s="85"/>
      <c r="I21" s="76"/>
      <c r="J21" s="76"/>
      <c r="L21" s="63"/>
    </row>
    <row r="22" spans="1:14" ht="14.25" customHeight="1">
      <c r="A22" s="72" t="s">
        <v>198</v>
      </c>
      <c r="B22" s="65"/>
      <c r="C22" s="67" t="str">
        <f>C17</f>
        <v>Hockey 1</v>
      </c>
      <c r="D22" s="68" t="s">
        <v>199</v>
      </c>
      <c r="E22" s="68" t="s">
        <v>200</v>
      </c>
      <c r="F22" s="65"/>
      <c r="G22" s="73" t="str">
        <f>G17</f>
        <v>Hockey 2</v>
      </c>
      <c r="H22" s="74"/>
      <c r="I22" s="68" t="s">
        <v>199</v>
      </c>
      <c r="J22" s="68" t="s">
        <v>200</v>
      </c>
      <c r="L22" s="67" t="str">
        <f>L17</f>
        <v>Hockey 2</v>
      </c>
      <c r="M22" s="68" t="s">
        <v>199</v>
      </c>
      <c r="N22" s="68" t="s">
        <v>200</v>
      </c>
    </row>
    <row r="23" spans="1:14" ht="13.5" customHeight="1">
      <c r="A23" s="86">
        <v>0.2083333333430346</v>
      </c>
      <c r="B23" s="76"/>
      <c r="C23" s="81" t="str">
        <f>C4</f>
        <v>Banana Cream Pie</v>
      </c>
      <c r="D23" s="82">
        <v>13</v>
      </c>
      <c r="E23" s="82"/>
      <c r="F23" s="76"/>
      <c r="G23" s="241" t="str">
        <f>C5</f>
        <v>Dances With Pylons</v>
      </c>
      <c r="H23" s="242"/>
      <c r="I23" s="78">
        <v>7</v>
      </c>
      <c r="J23" s="78"/>
      <c r="L23" s="81" t="str">
        <f>C7</f>
        <v>The Incredible Hucks</v>
      </c>
      <c r="M23" s="82">
        <v>14</v>
      </c>
      <c r="N23" s="82"/>
    </row>
    <row r="24" spans="1:14" s="64" customFormat="1" ht="12.75" customHeight="1">
      <c r="A24" s="71" t="s">
        <v>2</v>
      </c>
      <c r="B24" s="76"/>
      <c r="C24" s="78" t="s">
        <v>202</v>
      </c>
      <c r="D24" s="244" t="s">
        <v>306</v>
      </c>
      <c r="E24" s="245"/>
      <c r="F24" s="76"/>
      <c r="G24" s="79" t="s">
        <v>202</v>
      </c>
      <c r="H24" s="80"/>
      <c r="I24" s="83" t="s">
        <v>307</v>
      </c>
      <c r="J24" s="84"/>
      <c r="L24" s="78" t="s">
        <v>202</v>
      </c>
      <c r="M24" s="83" t="s">
        <v>308</v>
      </c>
      <c r="N24" s="84"/>
    </row>
    <row r="25" spans="1:14" ht="13.5" customHeight="1">
      <c r="A25" s="75">
        <v>0.26388888887595385</v>
      </c>
      <c r="B25" s="76"/>
      <c r="C25" s="77" t="str">
        <f>C9</f>
        <v>SMUT</v>
      </c>
      <c r="D25" s="78">
        <v>4</v>
      </c>
      <c r="E25" s="78"/>
      <c r="F25" s="76"/>
      <c r="G25" s="241" t="str">
        <f>C6</f>
        <v>Mr. Men + Little Miss</v>
      </c>
      <c r="H25" s="242"/>
      <c r="I25" s="78">
        <v>13</v>
      </c>
      <c r="J25" s="78"/>
      <c r="L25" s="77" t="str">
        <f>C8</f>
        <v>Airwaves</v>
      </c>
      <c r="M25" s="78">
        <v>12</v>
      </c>
      <c r="N25" s="78"/>
    </row>
    <row r="26" spans="2:12" ht="6" customHeight="1">
      <c r="B26" s="76"/>
      <c r="C26" s="85"/>
      <c r="D26" s="76"/>
      <c r="E26" s="76"/>
      <c r="F26" s="76"/>
      <c r="G26" s="85"/>
      <c r="H26" s="85"/>
      <c r="I26" s="76"/>
      <c r="J26" s="76"/>
      <c r="L26" s="63"/>
    </row>
    <row r="27" spans="1:14" ht="14.25" customHeight="1">
      <c r="A27" s="72" t="s">
        <v>198</v>
      </c>
      <c r="B27" s="65"/>
      <c r="C27" s="67" t="str">
        <f>C17</f>
        <v>Hockey 1</v>
      </c>
      <c r="D27" s="68" t="s">
        <v>199</v>
      </c>
      <c r="E27" s="68" t="s">
        <v>200</v>
      </c>
      <c r="F27" s="65"/>
      <c r="G27" s="73" t="str">
        <f>G22</f>
        <v>Hockey 2</v>
      </c>
      <c r="H27" s="74"/>
      <c r="I27" s="68" t="s">
        <v>199</v>
      </c>
      <c r="J27" s="68" t="s">
        <v>200</v>
      </c>
      <c r="L27" s="67" t="str">
        <f>L22</f>
        <v>Hockey 2</v>
      </c>
      <c r="M27" s="68" t="s">
        <v>199</v>
      </c>
      <c r="N27" s="68" t="s">
        <v>200</v>
      </c>
    </row>
    <row r="28" spans="1:14" ht="13.5" customHeight="1">
      <c r="A28" s="86">
        <v>0.2708333333430346</v>
      </c>
      <c r="B28" s="76"/>
      <c r="C28" s="81" t="str">
        <f>C4</f>
        <v>Banana Cream Pie</v>
      </c>
      <c r="D28" s="82">
        <v>13</v>
      </c>
      <c r="E28" s="82"/>
      <c r="F28" s="76"/>
      <c r="G28" s="241" t="str">
        <f>C7</f>
        <v>The Incredible Hucks</v>
      </c>
      <c r="H28" s="242"/>
      <c r="I28" s="78">
        <v>12</v>
      </c>
      <c r="J28" s="78"/>
      <c r="L28" s="81" t="str">
        <f>C6</f>
        <v>Mr. Men + Little Miss</v>
      </c>
      <c r="M28" s="82">
        <v>1</v>
      </c>
      <c r="N28" s="82"/>
    </row>
    <row r="29" spans="1:14" s="64" customFormat="1" ht="12.75" customHeight="1">
      <c r="A29" s="71" t="s">
        <v>2</v>
      </c>
      <c r="B29" s="76"/>
      <c r="C29" s="78" t="s">
        <v>202</v>
      </c>
      <c r="D29" s="244" t="s">
        <v>309</v>
      </c>
      <c r="E29" s="245"/>
      <c r="F29" s="76"/>
      <c r="G29" s="79" t="s">
        <v>202</v>
      </c>
      <c r="H29" s="80"/>
      <c r="I29" s="244" t="s">
        <v>310</v>
      </c>
      <c r="J29" s="245"/>
      <c r="L29" s="78" t="s">
        <v>202</v>
      </c>
      <c r="M29" s="244" t="s">
        <v>311</v>
      </c>
      <c r="N29" s="245"/>
    </row>
    <row r="30" spans="1:14" ht="13.5" customHeight="1">
      <c r="A30" s="75">
        <v>0.32638888887595385</v>
      </c>
      <c r="B30" s="76"/>
      <c r="C30" s="77" t="str">
        <f>C5</f>
        <v>Dances With Pylons</v>
      </c>
      <c r="D30" s="78">
        <v>1</v>
      </c>
      <c r="E30" s="78"/>
      <c r="F30" s="76"/>
      <c r="G30" s="241" t="str">
        <f>C9</f>
        <v>SMUT</v>
      </c>
      <c r="H30" s="242"/>
      <c r="I30" s="78">
        <v>8</v>
      </c>
      <c r="J30" s="78"/>
      <c r="L30" s="77" t="str">
        <f>C8</f>
        <v>Airwaves</v>
      </c>
      <c r="M30" s="78">
        <v>0</v>
      </c>
      <c r="N30" s="78"/>
    </row>
    <row r="31" spans="1:12" ht="6" customHeight="1">
      <c r="A31" s="64"/>
      <c r="B31" s="76"/>
      <c r="C31" s="85"/>
      <c r="D31" s="76"/>
      <c r="E31" s="76"/>
      <c r="F31" s="76"/>
      <c r="G31" s="76"/>
      <c r="H31" s="85"/>
      <c r="I31" s="76"/>
      <c r="J31" s="76"/>
      <c r="L31" s="63"/>
    </row>
  </sheetData>
  <mergeCells count="20">
    <mergeCell ref="D29:E29"/>
    <mergeCell ref="I29:J29"/>
    <mergeCell ref="M29:N29"/>
    <mergeCell ref="K2:N2"/>
    <mergeCell ref="D19:E19"/>
    <mergeCell ref="I19:J19"/>
    <mergeCell ref="M19:N19"/>
    <mergeCell ref="D24:E24"/>
    <mergeCell ref="G25:H25"/>
    <mergeCell ref="A1:N1"/>
    <mergeCell ref="D14:E14"/>
    <mergeCell ref="I14:J14"/>
    <mergeCell ref="M14:N14"/>
    <mergeCell ref="G30:H30"/>
    <mergeCell ref="G28:H28"/>
    <mergeCell ref="G13:H13"/>
    <mergeCell ref="G15:H15"/>
    <mergeCell ref="G18:H18"/>
    <mergeCell ref="G23:H23"/>
    <mergeCell ref="G20:H20"/>
  </mergeCells>
  <printOptions gridLines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57421875" style="27" customWidth="1"/>
    <col min="2" max="2" width="5.00390625" style="0" customWidth="1"/>
    <col min="3" max="3" width="17.140625" style="0" customWidth="1"/>
    <col min="4" max="5" width="3.8515625" style="0" customWidth="1"/>
    <col min="6" max="6" width="1.421875" style="0" customWidth="1"/>
    <col min="7" max="7" width="17.140625" style="0" customWidth="1"/>
    <col min="8" max="9" width="3.8515625" style="0" customWidth="1"/>
    <col min="10" max="10" width="1.28515625" style="0" customWidth="1"/>
    <col min="11" max="11" width="17.140625" style="0" customWidth="1"/>
    <col min="12" max="13" width="3.8515625" style="0" customWidth="1"/>
    <col min="14" max="14" width="0.9921875" style="0" customWidth="1"/>
    <col min="15" max="15" width="17.140625" style="0" customWidth="1"/>
    <col min="16" max="17" width="3.8515625" style="0" customWidth="1"/>
  </cols>
  <sheetData>
    <row r="1" spans="1:17" ht="12.75">
      <c r="A1" s="269" t="s">
        <v>194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2.75">
      <c r="A2" s="269" t="s">
        <v>287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ht="6" customHeight="1"/>
    <row r="4" spans="2:3" ht="11.25" customHeight="1">
      <c r="B4" s="270" t="s">
        <v>196</v>
      </c>
      <c r="C4" s="235" t="s">
        <v>197</v>
      </c>
    </row>
    <row r="5" spans="2:3" ht="11.25" customHeight="1">
      <c r="B5" s="41">
        <v>13</v>
      </c>
      <c r="C5" s="42" t="str">
        <f>'Sunday Playoffs'!E4</f>
        <v>Airwaves</v>
      </c>
    </row>
    <row r="6" spans="2:3" ht="11.25" customHeight="1">
      <c r="B6" s="41">
        <v>14</v>
      </c>
      <c r="C6" s="42" t="str">
        <f>'Sunday Playoffs'!E5</f>
        <v>Cheap n Easy</v>
      </c>
    </row>
    <row r="7" spans="2:3" ht="11.25" customHeight="1">
      <c r="B7" s="41">
        <v>15</v>
      </c>
      <c r="C7" s="42" t="str">
        <f>'Sunday Playoffs'!E6</f>
        <v>Throw Les Vaches</v>
      </c>
    </row>
    <row r="8" spans="2:3" ht="11.25" customHeight="1">
      <c r="B8" s="41">
        <v>16</v>
      </c>
      <c r="C8" s="42" t="str">
        <f>'Sunday Playoffs'!E7</f>
        <v>Kung Fu Hustle</v>
      </c>
    </row>
    <row r="9" spans="2:3" ht="11.25" customHeight="1">
      <c r="B9" s="41">
        <v>17</v>
      </c>
      <c r="C9" s="42" t="str">
        <f>'Sunday Playoffs'!E8</f>
        <v>Hot Disc Charge</v>
      </c>
    </row>
    <row r="10" spans="2:3" ht="11.25" customHeight="1">
      <c r="B10" s="41">
        <v>18</v>
      </c>
      <c r="C10" s="42" t="str">
        <f>'Sunday Playoffs'!E9</f>
        <v>Bloor Velvets</v>
      </c>
    </row>
    <row r="11" spans="2:3" ht="11.25" customHeight="1">
      <c r="B11" s="41">
        <v>19</v>
      </c>
      <c r="C11" s="42" t="str">
        <f>'Sunday Playoffs'!E10</f>
        <v>Thundercats</v>
      </c>
    </row>
    <row r="12" spans="2:3" ht="11.25" customHeight="1">
      <c r="B12" s="41">
        <v>20</v>
      </c>
      <c r="C12" s="59" t="str">
        <f>'Sunday Playoffs'!E11</f>
        <v>E6</v>
      </c>
    </row>
    <row r="13" spans="2:3" ht="11.25" customHeight="1">
      <c r="B13" s="41">
        <v>21</v>
      </c>
      <c r="C13" s="42" t="str">
        <f>'Sunday Playoffs'!E12</f>
        <v>Dark Forces</v>
      </c>
    </row>
    <row r="14" spans="2:3" ht="11.25" customHeight="1">
      <c r="B14" s="41">
        <v>22</v>
      </c>
      <c r="C14" s="42" t="str">
        <f>'Sunday Playoffs'!E13</f>
        <v>COMPOST - The Monday Junior Experience</v>
      </c>
    </row>
    <row r="15" spans="2:3" ht="11.25" customHeight="1">
      <c r="B15" s="41">
        <v>23</v>
      </c>
      <c r="C15" s="42" t="str">
        <f>'Sunday Playoffs'!E14</f>
        <v>Floppy Discs</v>
      </c>
    </row>
    <row r="16" spans="2:3" ht="11.25" customHeight="1">
      <c r="B16" s="41">
        <v>24</v>
      </c>
      <c r="C16" s="42" t="str">
        <f>'Sunday Playoffs'!E15</f>
        <v>SMUT</v>
      </c>
    </row>
    <row r="17" ht="5.25" customHeight="1" thickBot="1"/>
    <row r="18" spans="1:17" ht="12.75">
      <c r="A18" s="29" t="s">
        <v>198</v>
      </c>
      <c r="B18" s="30"/>
      <c r="C18" s="236" t="str">
        <f>'Sunday Playoffs'!H19</f>
        <v>Rugby West North</v>
      </c>
      <c r="D18" s="237" t="s">
        <v>199</v>
      </c>
      <c r="E18" s="238" t="s">
        <v>200</v>
      </c>
      <c r="F18" s="53"/>
      <c r="G18" s="236" t="str">
        <f>'Sunday Playoffs'!H18</f>
        <v>Rugby East South</v>
      </c>
      <c r="H18" s="237" t="s">
        <v>199</v>
      </c>
      <c r="I18" s="238" t="s">
        <v>200</v>
      </c>
      <c r="J18" s="53"/>
      <c r="K18" s="236" t="str">
        <f>'Sunday Playoffs'!H26</f>
        <v>Greenspace #2</v>
      </c>
      <c r="L18" s="237" t="s">
        <v>199</v>
      </c>
      <c r="M18" s="238" t="s">
        <v>200</v>
      </c>
      <c r="N18" s="28"/>
      <c r="O18" s="236" t="str">
        <f>'Sunday Playoffs'!H27</f>
        <v>Greenspace #3</v>
      </c>
      <c r="P18" s="237" t="s">
        <v>199</v>
      </c>
      <c r="Q18" s="238" t="s">
        <v>200</v>
      </c>
    </row>
    <row r="19" spans="1:17" ht="12.75">
      <c r="A19" s="31">
        <f>'Sunday Playoffs'!I1</f>
        <v>0.3958333333430346</v>
      </c>
      <c r="B19" s="32"/>
      <c r="C19" s="60" t="str">
        <f>C12</f>
        <v>E6</v>
      </c>
      <c r="D19" s="33"/>
      <c r="E19" s="47"/>
      <c r="F19" s="53"/>
      <c r="G19" s="46" t="str">
        <f>C10</f>
        <v>Bloor Velvets</v>
      </c>
      <c r="H19" s="33"/>
      <c r="I19" s="47"/>
      <c r="J19" s="53"/>
      <c r="K19" s="46" t="str">
        <f>C11</f>
        <v>Thundercats</v>
      </c>
      <c r="L19" s="33"/>
      <c r="M19" s="47"/>
      <c r="N19" s="28"/>
      <c r="O19" s="239" t="str">
        <f>C9</f>
        <v>Hot Disc Charge</v>
      </c>
      <c r="P19" s="33"/>
      <c r="Q19" s="47"/>
    </row>
    <row r="20" spans="1:17" ht="12.75" customHeight="1">
      <c r="A20" s="35" t="s">
        <v>2</v>
      </c>
      <c r="B20" s="32"/>
      <c r="C20" s="48" t="s">
        <v>202</v>
      </c>
      <c r="D20" s="38" t="s">
        <v>201</v>
      </c>
      <c r="E20" s="49">
        <v>9</v>
      </c>
      <c r="F20" s="53"/>
      <c r="G20" s="48" t="s">
        <v>202</v>
      </c>
      <c r="H20" s="38" t="s">
        <v>201</v>
      </c>
      <c r="I20" s="49">
        <f>E20+1</f>
        <v>10</v>
      </c>
      <c r="J20" s="53"/>
      <c r="K20" s="48" t="s">
        <v>202</v>
      </c>
      <c r="L20" s="38" t="s">
        <v>201</v>
      </c>
      <c r="M20" s="49">
        <f>I20+1</f>
        <v>11</v>
      </c>
      <c r="N20" s="28"/>
      <c r="O20" s="48" t="s">
        <v>202</v>
      </c>
      <c r="P20" s="38" t="s">
        <v>201</v>
      </c>
      <c r="Q20" s="49">
        <f>M20+1</f>
        <v>12</v>
      </c>
    </row>
    <row r="21" spans="1:17" ht="34.5" thickBot="1">
      <c r="A21" s="34">
        <f>'Sunday Playoffs'!I3</f>
        <v>0.45138888887595385</v>
      </c>
      <c r="B21" s="32"/>
      <c r="C21" s="50" t="str">
        <f>C13</f>
        <v>Dark Forces</v>
      </c>
      <c r="D21" s="51"/>
      <c r="E21" s="52"/>
      <c r="F21" s="53"/>
      <c r="G21" s="50" t="str">
        <f>C15</f>
        <v>Floppy Discs</v>
      </c>
      <c r="H21" s="51"/>
      <c r="I21" s="52"/>
      <c r="J21" s="53"/>
      <c r="K21" s="50" t="str">
        <f>C14</f>
        <v>COMPOST - The Monday Junior Experience</v>
      </c>
      <c r="L21" s="51"/>
      <c r="M21" s="52"/>
      <c r="N21" s="28"/>
      <c r="O21" s="50" t="str">
        <f>C16</f>
        <v>SMUT</v>
      </c>
      <c r="P21" s="51"/>
      <c r="Q21" s="52"/>
    </row>
    <row r="22" ht="13.5" thickBot="1"/>
    <row r="23" spans="1:17" ht="12.75">
      <c r="A23" s="29" t="s">
        <v>198</v>
      </c>
      <c r="C23" s="236" t="str">
        <f>C18</f>
        <v>Rugby West North</v>
      </c>
      <c r="D23" s="237" t="s">
        <v>199</v>
      </c>
      <c r="E23" s="238" t="s">
        <v>200</v>
      </c>
      <c r="F23" s="53"/>
      <c r="G23" s="236" t="str">
        <f>G18</f>
        <v>Rugby East South</v>
      </c>
      <c r="H23" s="237" t="s">
        <v>199</v>
      </c>
      <c r="I23" s="238" t="s">
        <v>200</v>
      </c>
      <c r="J23" s="53"/>
      <c r="K23" s="236" t="str">
        <f>K18</f>
        <v>Greenspace #2</v>
      </c>
      <c r="L23" s="237" t="s">
        <v>199</v>
      </c>
      <c r="M23" s="238" t="s">
        <v>200</v>
      </c>
      <c r="N23" s="28"/>
      <c r="O23" s="236" t="str">
        <f>O18</f>
        <v>Greenspace #3</v>
      </c>
      <c r="P23" s="237" t="s">
        <v>199</v>
      </c>
      <c r="Q23" s="238" t="s">
        <v>200</v>
      </c>
    </row>
    <row r="24" spans="1:17" ht="12.75">
      <c r="A24" s="31">
        <f>'Sunday Playoffs'!J1</f>
        <v>0.4583333333430346</v>
      </c>
      <c r="C24" s="46" t="str">
        <f>C5</f>
        <v>Airwaves</v>
      </c>
      <c r="D24" s="33"/>
      <c r="E24" s="47"/>
      <c r="F24" s="53"/>
      <c r="G24" s="46" t="str">
        <f>C6</f>
        <v>Cheap n Easy</v>
      </c>
      <c r="H24" s="33"/>
      <c r="I24" s="47"/>
      <c r="J24" s="53"/>
      <c r="K24" s="46" t="str">
        <f>C7</f>
        <v>Throw Les Vaches</v>
      </c>
      <c r="L24" s="33"/>
      <c r="M24" s="47"/>
      <c r="N24" s="28"/>
      <c r="O24" s="46" t="str">
        <f>C8</f>
        <v>Kung Fu Hustle</v>
      </c>
      <c r="P24" s="33"/>
      <c r="Q24" s="47"/>
    </row>
    <row r="25" spans="1:17" ht="12.75" customHeight="1">
      <c r="A25" s="35" t="s">
        <v>2</v>
      </c>
      <c r="C25" s="48" t="s">
        <v>202</v>
      </c>
      <c r="D25" s="38" t="s">
        <v>201</v>
      </c>
      <c r="E25" s="49">
        <v>24</v>
      </c>
      <c r="F25" s="53"/>
      <c r="G25" s="48" t="s">
        <v>202</v>
      </c>
      <c r="H25" s="38" t="s">
        <v>201</v>
      </c>
      <c r="I25" s="49">
        <f>E25+1</f>
        <v>25</v>
      </c>
      <c r="J25" s="53"/>
      <c r="K25" s="48" t="s">
        <v>202</v>
      </c>
      <c r="L25" s="38" t="s">
        <v>201</v>
      </c>
      <c r="M25" s="49">
        <f>I25+1</f>
        <v>26</v>
      </c>
      <c r="N25" s="28"/>
      <c r="O25" s="48" t="s">
        <v>202</v>
      </c>
      <c r="P25" s="38" t="s">
        <v>201</v>
      </c>
      <c r="Q25" s="49">
        <f>M25+1</f>
        <v>27</v>
      </c>
    </row>
    <row r="26" spans="1:17" ht="13.5" thickBot="1">
      <c r="A26" s="34">
        <f>'Sunday Playoffs'!J3</f>
        <v>0.5138888888759539</v>
      </c>
      <c r="C26" s="50" t="s">
        <v>263</v>
      </c>
      <c r="D26" s="51"/>
      <c r="E26" s="52"/>
      <c r="F26" s="53"/>
      <c r="G26" s="50" t="s">
        <v>264</v>
      </c>
      <c r="H26" s="51"/>
      <c r="I26" s="52"/>
      <c r="J26" s="53"/>
      <c r="K26" s="50" t="s">
        <v>265</v>
      </c>
      <c r="L26" s="51"/>
      <c r="M26" s="52"/>
      <c r="N26" s="28"/>
      <c r="O26" s="50" t="s">
        <v>69</v>
      </c>
      <c r="P26" s="51"/>
      <c r="Q26" s="52"/>
    </row>
    <row r="27" ht="13.5" thickBot="1"/>
    <row r="28" spans="1:17" ht="12.75">
      <c r="A28" s="29" t="s">
        <v>198</v>
      </c>
      <c r="C28" s="236" t="str">
        <f>C23</f>
        <v>Rugby West North</v>
      </c>
      <c r="D28" s="237" t="s">
        <v>199</v>
      </c>
      <c r="E28" s="238" t="s">
        <v>200</v>
      </c>
      <c r="F28" s="53"/>
      <c r="G28" s="236" t="str">
        <f>G23</f>
        <v>Rugby East South</v>
      </c>
      <c r="H28" s="237" t="s">
        <v>199</v>
      </c>
      <c r="I28" s="238" t="s">
        <v>200</v>
      </c>
      <c r="J28" s="53"/>
      <c r="K28" s="236" t="str">
        <f>K23</f>
        <v>Greenspace #2</v>
      </c>
      <c r="L28" s="237" t="s">
        <v>199</v>
      </c>
      <c r="M28" s="238" t="s">
        <v>200</v>
      </c>
      <c r="N28" s="28"/>
      <c r="O28" s="236" t="str">
        <f>O23</f>
        <v>Greenspace #3</v>
      </c>
      <c r="P28" s="237" t="s">
        <v>199</v>
      </c>
      <c r="Q28" s="238" t="s">
        <v>200</v>
      </c>
    </row>
    <row r="29" spans="1:17" ht="12.75">
      <c r="A29" s="31">
        <f>'Sunday Playoffs'!K1</f>
        <v>0.5208333333430346</v>
      </c>
      <c r="C29" s="60" t="s">
        <v>266</v>
      </c>
      <c r="D29" s="33"/>
      <c r="E29" s="47"/>
      <c r="F29" s="53"/>
      <c r="G29" s="46" t="s">
        <v>267</v>
      </c>
      <c r="H29" s="33"/>
      <c r="I29" s="47"/>
      <c r="J29" s="53"/>
      <c r="K29" s="46" t="s">
        <v>269</v>
      </c>
      <c r="L29" s="33"/>
      <c r="M29" s="47"/>
      <c r="N29" s="28"/>
      <c r="O29" s="46" t="s">
        <v>271</v>
      </c>
      <c r="P29" s="33"/>
      <c r="Q29" s="47"/>
    </row>
    <row r="30" spans="1:17" ht="12.75" customHeight="1">
      <c r="A30" s="35" t="s">
        <v>2</v>
      </c>
      <c r="C30" s="48" t="s">
        <v>202</v>
      </c>
      <c r="D30" s="38" t="s">
        <v>201</v>
      </c>
      <c r="E30" s="49">
        <v>39</v>
      </c>
      <c r="F30" s="53"/>
      <c r="G30" s="48" t="s">
        <v>202</v>
      </c>
      <c r="H30" s="38" t="s">
        <v>201</v>
      </c>
      <c r="I30" s="49">
        <f>E30+1</f>
        <v>40</v>
      </c>
      <c r="J30" s="53"/>
      <c r="K30" s="48" t="s">
        <v>202</v>
      </c>
      <c r="L30" s="38" t="s">
        <v>201</v>
      </c>
      <c r="M30" s="49">
        <f>I30+1</f>
        <v>41</v>
      </c>
      <c r="N30" s="28"/>
      <c r="O30" s="48" t="s">
        <v>202</v>
      </c>
      <c r="P30" s="38" t="s">
        <v>201</v>
      </c>
      <c r="Q30" s="49">
        <f>M30+1</f>
        <v>42</v>
      </c>
    </row>
    <row r="31" spans="1:17" ht="13.5" thickBot="1">
      <c r="A31" s="34">
        <f>'Sunday Playoffs'!K3</f>
        <v>0.07638888887595385</v>
      </c>
      <c r="C31" s="240" t="s">
        <v>407</v>
      </c>
      <c r="D31" s="51"/>
      <c r="E31" s="52"/>
      <c r="F31" s="53"/>
      <c r="G31" s="50" t="s">
        <v>268</v>
      </c>
      <c r="H31" s="51"/>
      <c r="I31" s="52"/>
      <c r="J31" s="53"/>
      <c r="K31" s="50" t="s">
        <v>270</v>
      </c>
      <c r="L31" s="51"/>
      <c r="M31" s="52"/>
      <c r="N31" s="28"/>
      <c r="O31" s="50" t="s">
        <v>272</v>
      </c>
      <c r="P31" s="51"/>
      <c r="Q31" s="52"/>
    </row>
    <row r="32" ht="13.5" thickBot="1"/>
    <row r="33" spans="1:17" ht="12.75">
      <c r="A33" s="29" t="s">
        <v>198</v>
      </c>
      <c r="C33" s="236" t="str">
        <f>C28</f>
        <v>Rugby West North</v>
      </c>
      <c r="D33" s="237" t="s">
        <v>199</v>
      </c>
      <c r="E33" s="238" t="s">
        <v>200</v>
      </c>
      <c r="F33" s="53"/>
      <c r="G33" s="236" t="str">
        <f>G28</f>
        <v>Rugby East South</v>
      </c>
      <c r="H33" s="237" t="s">
        <v>199</v>
      </c>
      <c r="I33" s="238" t="s">
        <v>200</v>
      </c>
      <c r="J33" s="28"/>
      <c r="K33" s="236" t="str">
        <f>K28</f>
        <v>Greenspace #2</v>
      </c>
      <c r="L33" s="237" t="s">
        <v>199</v>
      </c>
      <c r="M33" s="238" t="s">
        <v>200</v>
      </c>
      <c r="N33" s="28"/>
      <c r="O33" s="236" t="str">
        <f>O28</f>
        <v>Greenspace #3</v>
      </c>
      <c r="P33" s="237" t="s">
        <v>199</v>
      </c>
      <c r="Q33" s="238" t="s">
        <v>200</v>
      </c>
    </row>
    <row r="34" spans="1:17" ht="12.75">
      <c r="A34" s="31">
        <f>'Sunday Playoffs'!L1</f>
        <v>0.08333333334303461</v>
      </c>
      <c r="C34" s="46" t="s">
        <v>273</v>
      </c>
      <c r="D34" s="33"/>
      <c r="E34" s="47"/>
      <c r="F34" s="53"/>
      <c r="G34" s="46" t="s">
        <v>275</v>
      </c>
      <c r="H34" s="33"/>
      <c r="I34" s="47"/>
      <c r="J34" s="53"/>
      <c r="K34" s="46" t="s">
        <v>277</v>
      </c>
      <c r="L34" s="33"/>
      <c r="M34" s="47"/>
      <c r="N34" s="28"/>
      <c r="O34" s="46" t="s">
        <v>278</v>
      </c>
      <c r="P34" s="33"/>
      <c r="Q34" s="47"/>
    </row>
    <row r="35" spans="1:17" ht="12.75" customHeight="1">
      <c r="A35" s="35" t="s">
        <v>2</v>
      </c>
      <c r="C35" s="48" t="s">
        <v>202</v>
      </c>
      <c r="D35" s="38" t="s">
        <v>201</v>
      </c>
      <c r="E35" s="49">
        <v>50</v>
      </c>
      <c r="F35" s="53"/>
      <c r="G35" s="48" t="s">
        <v>202</v>
      </c>
      <c r="H35" s="38" t="s">
        <v>201</v>
      </c>
      <c r="I35" s="49">
        <f>E35+1</f>
        <v>51</v>
      </c>
      <c r="J35" s="28"/>
      <c r="K35" s="48" t="s">
        <v>202</v>
      </c>
      <c r="L35" s="38" t="s">
        <v>201</v>
      </c>
      <c r="M35" s="49">
        <f>I35+1</f>
        <v>52</v>
      </c>
      <c r="N35" s="28"/>
      <c r="O35" s="48" t="s">
        <v>202</v>
      </c>
      <c r="P35" s="38" t="s">
        <v>201</v>
      </c>
      <c r="Q35" s="49">
        <f>M35+1</f>
        <v>53</v>
      </c>
    </row>
    <row r="36" spans="1:17" ht="13.5" thickBot="1">
      <c r="A36" s="34">
        <f>'Sunday Playoffs'!L3</f>
        <v>0.13888888887595385</v>
      </c>
      <c r="C36" s="50" t="s">
        <v>274</v>
      </c>
      <c r="D36" s="51"/>
      <c r="E36" s="52"/>
      <c r="F36" s="53"/>
      <c r="G36" s="50" t="s">
        <v>276</v>
      </c>
      <c r="H36" s="51"/>
      <c r="I36" s="52"/>
      <c r="J36" s="28"/>
      <c r="K36" s="50" t="s">
        <v>224</v>
      </c>
      <c r="L36" s="51"/>
      <c r="M36" s="52"/>
      <c r="N36" s="28"/>
      <c r="O36" s="50" t="s">
        <v>226</v>
      </c>
      <c r="P36" s="51"/>
      <c r="Q36" s="52"/>
    </row>
    <row r="37" ht="13.5" thickBot="1"/>
    <row r="38" spans="1:17" ht="12.75">
      <c r="A38" s="29" t="s">
        <v>198</v>
      </c>
      <c r="C38" s="236" t="str">
        <f>C33</f>
        <v>Rugby West North</v>
      </c>
      <c r="D38" s="237" t="s">
        <v>199</v>
      </c>
      <c r="E38" s="238" t="s">
        <v>200</v>
      </c>
      <c r="F38" s="53"/>
      <c r="G38" s="236" t="str">
        <f>G33</f>
        <v>Rugby East South</v>
      </c>
      <c r="H38" s="237" t="s">
        <v>199</v>
      </c>
      <c r="I38" s="238" t="s">
        <v>200</v>
      </c>
      <c r="J38" s="28"/>
      <c r="K38" s="236" t="str">
        <f>K33</f>
        <v>Greenspace #2</v>
      </c>
      <c r="L38" s="237" t="s">
        <v>199</v>
      </c>
      <c r="M38" s="238" t="s">
        <v>200</v>
      </c>
      <c r="N38" s="28"/>
      <c r="O38" s="236" t="str">
        <f>O33</f>
        <v>Greenspace #3</v>
      </c>
      <c r="P38" s="237" t="s">
        <v>199</v>
      </c>
      <c r="Q38" s="238" t="s">
        <v>200</v>
      </c>
    </row>
    <row r="39" spans="1:17" ht="12.75">
      <c r="A39" s="31">
        <f>'Sunday Playoffs'!M1</f>
        <v>0.1458333333430346</v>
      </c>
      <c r="C39" s="46" t="s">
        <v>279</v>
      </c>
      <c r="D39" s="33"/>
      <c r="E39" s="47"/>
      <c r="F39" s="53"/>
      <c r="G39" s="46" t="s">
        <v>281</v>
      </c>
      <c r="H39" s="33"/>
      <c r="I39" s="47"/>
      <c r="J39" s="28"/>
      <c r="K39" s="46" t="s">
        <v>283</v>
      </c>
      <c r="L39" s="33"/>
      <c r="M39" s="47"/>
      <c r="N39" s="28"/>
      <c r="O39" s="60" t="s">
        <v>285</v>
      </c>
      <c r="P39" s="33"/>
      <c r="Q39" s="47"/>
    </row>
    <row r="40" spans="1:17" ht="12.75">
      <c r="A40" s="35" t="s">
        <v>2</v>
      </c>
      <c r="C40" s="48" t="s">
        <v>202</v>
      </c>
      <c r="D40" s="38" t="s">
        <v>201</v>
      </c>
      <c r="E40" s="49">
        <v>62</v>
      </c>
      <c r="F40" s="53"/>
      <c r="G40" s="48" t="s">
        <v>202</v>
      </c>
      <c r="H40" s="38" t="s">
        <v>201</v>
      </c>
      <c r="I40" s="49">
        <f>E40+1</f>
        <v>63</v>
      </c>
      <c r="J40" s="28"/>
      <c r="K40" s="48" t="s">
        <v>202</v>
      </c>
      <c r="L40" s="38" t="s">
        <v>201</v>
      </c>
      <c r="M40" s="49">
        <f>I40+1</f>
        <v>64</v>
      </c>
      <c r="N40" s="28"/>
      <c r="O40" s="48" t="s">
        <v>202</v>
      </c>
      <c r="P40" s="38" t="s">
        <v>201</v>
      </c>
      <c r="Q40" s="49">
        <f>M40+1</f>
        <v>65</v>
      </c>
    </row>
    <row r="41" spans="1:17" ht="13.5" thickBot="1">
      <c r="A41" s="34">
        <f>'Sunday Playoffs'!M3</f>
        <v>0.20138888887595385</v>
      </c>
      <c r="C41" s="50" t="s">
        <v>280</v>
      </c>
      <c r="D41" s="51"/>
      <c r="E41" s="52"/>
      <c r="F41" s="53"/>
      <c r="G41" s="50" t="s">
        <v>282</v>
      </c>
      <c r="H41" s="51"/>
      <c r="I41" s="52"/>
      <c r="J41" s="28"/>
      <c r="K41" s="50" t="s">
        <v>284</v>
      </c>
      <c r="L41" s="51"/>
      <c r="M41" s="52"/>
      <c r="N41" s="28"/>
      <c r="O41" s="50" t="s">
        <v>286</v>
      </c>
      <c r="P41" s="51"/>
      <c r="Q41" s="52"/>
    </row>
  </sheetData>
  <mergeCells count="2">
    <mergeCell ref="A1:Q1"/>
    <mergeCell ref="A2:Q2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K2" sqref="K2:N2"/>
    </sheetView>
  </sheetViews>
  <sheetFormatPr defaultColWidth="9.140625" defaultRowHeight="11.25" customHeight="1"/>
  <cols>
    <col min="1" max="1" width="6.7109375" style="92" customWidth="1"/>
    <col min="2" max="2" width="0.85546875" style="92" customWidth="1"/>
    <col min="3" max="3" width="15.7109375" style="93" customWidth="1"/>
    <col min="4" max="4" width="4.00390625" style="94" customWidth="1"/>
    <col min="5" max="5" width="3.7109375" style="92" customWidth="1"/>
    <col min="6" max="6" width="4.28125" style="92" customWidth="1"/>
    <col min="7" max="7" width="3.7109375" style="92" customWidth="1"/>
    <col min="8" max="8" width="13.421875" style="93" customWidth="1"/>
    <col min="9" max="10" width="3.7109375" style="92" customWidth="1"/>
    <col min="11" max="11" width="3.28125" style="92" customWidth="1"/>
    <col min="12" max="12" width="20.140625" style="92" customWidth="1"/>
    <col min="13" max="14" width="4.28125" style="92" customWidth="1"/>
    <col min="15" max="16384" width="9.140625" style="92" bestFit="1" customWidth="1"/>
  </cols>
  <sheetData>
    <row r="1" spans="1:14" s="90" customFormat="1" ht="11.25" customHeight="1">
      <c r="A1" s="249" t="s">
        <v>295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1:14" ht="29.25" customHeight="1">
      <c r="K2" s="246" t="s">
        <v>332</v>
      </c>
      <c r="L2" s="246"/>
      <c r="M2" s="246"/>
      <c r="N2" s="246"/>
    </row>
    <row r="3" spans="1:16" ht="12" customHeight="1">
      <c r="A3" s="91"/>
      <c r="B3" s="95"/>
      <c r="C3" s="96" t="s">
        <v>312</v>
      </c>
      <c r="D3" s="97" t="s">
        <v>297</v>
      </c>
      <c r="E3" s="97" t="s">
        <v>298</v>
      </c>
      <c r="F3" s="97" t="s">
        <v>200</v>
      </c>
      <c r="G3" s="97" t="s">
        <v>299</v>
      </c>
      <c r="K3" s="117"/>
      <c r="L3" s="96" t="s">
        <v>312</v>
      </c>
      <c r="M3" s="118" t="s">
        <v>297</v>
      </c>
      <c r="N3" s="118" t="s">
        <v>298</v>
      </c>
      <c r="O3" s="93"/>
      <c r="P3" s="93"/>
    </row>
    <row r="4" spans="1:16" ht="22.5" customHeight="1">
      <c r="A4" s="94"/>
      <c r="B4" s="98"/>
      <c r="C4" s="99" t="s">
        <v>313</v>
      </c>
      <c r="D4" s="100">
        <f>IF(D13&gt;D15,1,0)+IF(D18&gt;D20,1,0)+IF(D23&gt;D25,1,0)+IF(D28&gt;D30,1,0)</f>
        <v>4</v>
      </c>
      <c r="E4" s="100">
        <f>IF(D13&lt;D15,1,0)+IF(D18&lt;D20,1,0)+IF(D23&lt;D25,1,0)+IF(D28&lt;D30,1,0)</f>
        <v>0</v>
      </c>
      <c r="F4" s="100">
        <f>E13+E18+E23+E28</f>
        <v>12.5</v>
      </c>
      <c r="G4" s="100">
        <f>D13+D18+D23+D28-D30-D25-D20-D15</f>
        <v>38</v>
      </c>
      <c r="K4" s="119" t="s">
        <v>11</v>
      </c>
      <c r="L4" s="101" t="s">
        <v>313</v>
      </c>
      <c r="M4" s="100">
        <v>4</v>
      </c>
      <c r="N4" s="100">
        <v>0</v>
      </c>
      <c r="O4" s="93"/>
      <c r="P4" s="93"/>
    </row>
    <row r="5" spans="1:16" ht="11.25" customHeight="1">
      <c r="A5" s="94"/>
      <c r="B5" s="98"/>
      <c r="C5" s="101" t="s">
        <v>314</v>
      </c>
      <c r="D5" s="100">
        <f>IF(I13&gt;I15,1,0)+IF(I18&gt;I20,1,0)+IF(I23&gt;I25,1,0)+IF(D30&gt;D28,1,0)</f>
        <v>2</v>
      </c>
      <c r="E5" s="100">
        <f>IF(I18&lt;I20,1,0)+IF(I13&lt;I15,1,0)+IF(D30&lt;D28,1,0)+IF(I23&lt;I25,1,0)</f>
        <v>2</v>
      </c>
      <c r="F5" s="100">
        <f>J13+J18+J23+E28</f>
        <v>12.5</v>
      </c>
      <c r="G5" s="100">
        <f>I13+I18+I23+D28-D30-I25-I20-I15</f>
        <v>29</v>
      </c>
      <c r="K5" s="119" t="s">
        <v>59</v>
      </c>
      <c r="L5" s="101" t="s">
        <v>315</v>
      </c>
      <c r="M5" s="100">
        <v>3</v>
      </c>
      <c r="N5" s="100">
        <v>1</v>
      </c>
      <c r="O5" s="93"/>
      <c r="P5" s="93"/>
    </row>
    <row r="6" spans="1:16" ht="11.25" customHeight="1">
      <c r="A6" s="94"/>
      <c r="B6" s="98"/>
      <c r="C6" s="101" t="s">
        <v>315</v>
      </c>
      <c r="D6" s="100">
        <f>IF(D15&gt;D13,1,0)+IF(M18&gt;M20,1,0)+IF(I25&gt;I23,1,0)+IF(M28&gt;M30,1,0)</f>
        <v>3</v>
      </c>
      <c r="E6" s="100">
        <f>IF(D15&lt;D13,1,0)+IF(M18&lt;M20,1,0)+IF(I25&lt;I23,1,0)+IF(M28&lt;M30,1,0)</f>
        <v>1</v>
      </c>
      <c r="F6" s="100">
        <f>E15+N18+J25+N28</f>
        <v>11</v>
      </c>
      <c r="G6" s="100">
        <f>D15+M18+I25+M28-M30-I23-M20-D13</f>
        <v>10</v>
      </c>
      <c r="K6" s="119" t="s">
        <v>12</v>
      </c>
      <c r="L6" s="101" t="s">
        <v>314</v>
      </c>
      <c r="M6" s="100">
        <v>2</v>
      </c>
      <c r="N6" s="100">
        <v>2</v>
      </c>
      <c r="O6" s="93"/>
      <c r="P6" s="93"/>
    </row>
    <row r="7" spans="1:16" ht="11.25" customHeight="1">
      <c r="A7" s="94"/>
      <c r="B7" s="98"/>
      <c r="C7" s="101" t="s">
        <v>316</v>
      </c>
      <c r="D7" s="100">
        <f>IF(I15&gt;I13,1,0)+IF(M20&gt;M18,1,0)+IF(M23&gt;M25,1,0)+IF(I28&gt;I30,1,0)</f>
        <v>1</v>
      </c>
      <c r="E7" s="100">
        <f>IF(I15&lt;I13,1,0)+IF(M20&lt;M18,1,0)+IF(M23&lt;M25,1,0)+IF(I28&lt;I30,1,0)</f>
        <v>3</v>
      </c>
      <c r="F7" s="100">
        <f>J15+N20+N23+J28</f>
        <v>11.5</v>
      </c>
      <c r="G7" s="100">
        <f>I15+M20+M23+I28-I30-M25-M18-I13</f>
        <v>-25</v>
      </c>
      <c r="K7" s="119" t="s">
        <v>60</v>
      </c>
      <c r="L7" s="101" t="s">
        <v>317</v>
      </c>
      <c r="M7" s="100">
        <v>2</v>
      </c>
      <c r="N7" s="100">
        <v>2</v>
      </c>
      <c r="O7" s="93"/>
      <c r="P7" s="93"/>
    </row>
    <row r="8" spans="1:16" ht="11.25" customHeight="1">
      <c r="A8" s="94"/>
      <c r="B8" s="98"/>
      <c r="C8" s="101" t="s">
        <v>317</v>
      </c>
      <c r="D8" s="100">
        <f>IF(M13&gt;M15,1,0)+IF(D20&gt;D18,1,0)+IF(M25&gt;M23,1,0)+IF(M30&gt;M28,1,0)</f>
        <v>2</v>
      </c>
      <c r="E8" s="100">
        <f>IF(M13&lt;M15,1,0)+IF(D20&lt;D18,1,0)+IF(M25&lt;M23,1,0)+IF(M30&lt;M28,1,0)</f>
        <v>2</v>
      </c>
      <c r="F8" s="100">
        <f>N13+E20+N25+N30</f>
        <v>9</v>
      </c>
      <c r="G8" s="100">
        <f>M13+D20+M25+M30-M28-M23-D18-M15</f>
        <v>9</v>
      </c>
      <c r="K8" s="119" t="s">
        <v>13</v>
      </c>
      <c r="L8" s="101" t="s">
        <v>316</v>
      </c>
      <c r="M8" s="100">
        <v>1</v>
      </c>
      <c r="N8" s="100">
        <v>3</v>
      </c>
      <c r="O8" s="93"/>
      <c r="P8" s="93"/>
    </row>
    <row r="9" spans="1:16" ht="12" customHeight="1">
      <c r="A9" s="94"/>
      <c r="B9" s="94"/>
      <c r="C9" s="99" t="s">
        <v>318</v>
      </c>
      <c r="D9" s="100">
        <f>IF(M15&gt;M13,1,0)+IF(I20&gt;I18,1,0)+IF(D25&gt;D23,1,0)+IF(I30&gt;I28,1,0)</f>
        <v>0</v>
      </c>
      <c r="E9" s="100">
        <f>IF(M15&lt;M13,1,0)+IF(I20&lt;I18,1,0)+IF(D25&lt;D23,1,0)+IF(I30&lt;I28,1,0)</f>
        <v>4</v>
      </c>
      <c r="F9" s="100">
        <f>N15+J20+E25+J30</f>
        <v>15</v>
      </c>
      <c r="G9" s="100">
        <f>M15+I20+D25+I30-I28-D23-I18-M13</f>
        <v>-41</v>
      </c>
      <c r="K9" s="119" t="s">
        <v>61</v>
      </c>
      <c r="L9" s="101" t="s">
        <v>318</v>
      </c>
      <c r="M9" s="100">
        <v>0</v>
      </c>
      <c r="N9" s="100">
        <v>4</v>
      </c>
      <c r="O9" s="93"/>
      <c r="P9" s="93"/>
    </row>
    <row r="10" spans="1:7" ht="6" customHeight="1">
      <c r="A10" s="94"/>
      <c r="B10" s="94"/>
      <c r="E10" s="94"/>
      <c r="F10" s="94"/>
      <c r="G10" s="94"/>
    </row>
    <row r="11" spans="1:10" ht="12" customHeight="1">
      <c r="A11" s="94"/>
      <c r="B11" s="94"/>
      <c r="E11" s="94"/>
      <c r="F11" s="94"/>
      <c r="G11" s="94"/>
      <c r="I11" s="94"/>
      <c r="J11" s="94"/>
    </row>
    <row r="12" spans="1:14" ht="14.25" customHeight="1">
      <c r="A12" s="102" t="s">
        <v>198</v>
      </c>
      <c r="B12" s="91"/>
      <c r="C12" s="96" t="s">
        <v>83</v>
      </c>
      <c r="D12" s="97" t="s">
        <v>199</v>
      </c>
      <c r="E12" s="97" t="s">
        <v>200</v>
      </c>
      <c r="F12" s="91"/>
      <c r="G12" s="103" t="s">
        <v>93</v>
      </c>
      <c r="H12" s="104"/>
      <c r="I12" s="97" t="s">
        <v>199</v>
      </c>
      <c r="J12" s="97" t="s">
        <v>200</v>
      </c>
      <c r="L12" s="96" t="s">
        <v>319</v>
      </c>
      <c r="M12" s="97" t="s">
        <v>199</v>
      </c>
      <c r="N12" s="97" t="s">
        <v>200</v>
      </c>
    </row>
    <row r="13" spans="1:14" ht="30" customHeight="1">
      <c r="A13" s="105">
        <v>0.3333333333430346</v>
      </c>
      <c r="B13" s="106"/>
      <c r="C13" s="99" t="str">
        <f>C4</f>
        <v>Sweet Sounds of Ruckus</v>
      </c>
      <c r="D13" s="107">
        <v>13</v>
      </c>
      <c r="E13" s="107">
        <v>3</v>
      </c>
      <c r="G13" s="247" t="str">
        <f>C5</f>
        <v>4D</v>
      </c>
      <c r="H13" s="248"/>
      <c r="I13" s="107">
        <v>13</v>
      </c>
      <c r="J13" s="107">
        <v>4.5</v>
      </c>
      <c r="L13" s="110" t="str">
        <f>C8</f>
        <v>So Cut</v>
      </c>
      <c r="M13" s="111">
        <v>13</v>
      </c>
      <c r="N13" s="111"/>
    </row>
    <row r="14" spans="1:14" s="94" customFormat="1" ht="12.75" customHeight="1">
      <c r="A14" s="100" t="s">
        <v>2</v>
      </c>
      <c r="B14" s="106"/>
      <c r="C14" s="107" t="s">
        <v>202</v>
      </c>
      <c r="D14" s="112" t="s">
        <v>320</v>
      </c>
      <c r="E14" s="113"/>
      <c r="F14" s="106"/>
      <c r="G14" s="108" t="s">
        <v>202</v>
      </c>
      <c r="H14" s="109"/>
      <c r="I14" s="112" t="s">
        <v>321</v>
      </c>
      <c r="J14" s="113"/>
      <c r="L14" s="107" t="s">
        <v>202</v>
      </c>
      <c r="M14" s="112" t="s">
        <v>322</v>
      </c>
      <c r="N14" s="113"/>
    </row>
    <row r="15" spans="1:14" ht="15" customHeight="1">
      <c r="A15" s="114">
        <v>0.38888888887595385</v>
      </c>
      <c r="B15" s="106"/>
      <c r="C15" s="99" t="str">
        <f>C6</f>
        <v>NBF</v>
      </c>
      <c r="D15" s="107">
        <v>6</v>
      </c>
      <c r="E15" s="107">
        <v>3.5</v>
      </c>
      <c r="G15" s="247" t="str">
        <f>C7</f>
        <v>Cheap n Easy</v>
      </c>
      <c r="H15" s="248"/>
      <c r="I15" s="107">
        <v>3</v>
      </c>
      <c r="J15" s="107">
        <v>4</v>
      </c>
      <c r="L15" s="99" t="str">
        <f>C9</f>
        <v>Floppy Discs</v>
      </c>
      <c r="M15" s="107">
        <v>2</v>
      </c>
      <c r="N15" s="107"/>
    </row>
    <row r="16" spans="1:12" ht="6" customHeight="1">
      <c r="A16" s="94"/>
      <c r="B16" s="106"/>
      <c r="C16" s="115"/>
      <c r="D16" s="106"/>
      <c r="E16" s="106"/>
      <c r="F16" s="106"/>
      <c r="G16" s="115"/>
      <c r="H16" s="115"/>
      <c r="I16" s="106"/>
      <c r="J16" s="106"/>
      <c r="L16" s="93"/>
    </row>
    <row r="17" spans="1:14" ht="14.25" customHeight="1">
      <c r="A17" s="102" t="s">
        <v>198</v>
      </c>
      <c r="B17" s="91"/>
      <c r="C17" s="96" t="str">
        <f>C12</f>
        <v>Rugby East North</v>
      </c>
      <c r="D17" s="97" t="s">
        <v>199</v>
      </c>
      <c r="E17" s="97" t="s">
        <v>200</v>
      </c>
      <c r="F17" s="91"/>
      <c r="G17" s="103" t="str">
        <f>G12</f>
        <v>Rugby East South</v>
      </c>
      <c r="H17" s="104"/>
      <c r="I17" s="97" t="s">
        <v>199</v>
      </c>
      <c r="J17" s="97" t="s">
        <v>200</v>
      </c>
      <c r="L17" s="96" t="str">
        <f>L12</f>
        <v>Cricket E 1</v>
      </c>
      <c r="M17" s="97" t="s">
        <v>199</v>
      </c>
      <c r="N17" s="97" t="s">
        <v>200</v>
      </c>
    </row>
    <row r="18" spans="1:14" ht="27" customHeight="1">
      <c r="A18" s="105">
        <v>0.3958333333430346</v>
      </c>
      <c r="B18" s="106"/>
      <c r="C18" s="110" t="str">
        <f>C4</f>
        <v>Sweet Sounds of Ruckus</v>
      </c>
      <c r="D18" s="111">
        <v>13</v>
      </c>
      <c r="E18" s="111"/>
      <c r="F18" s="106"/>
      <c r="G18" s="247" t="str">
        <f>C5</f>
        <v>4D</v>
      </c>
      <c r="H18" s="248"/>
      <c r="I18" s="107">
        <v>13</v>
      </c>
      <c r="J18" s="107"/>
      <c r="L18" s="116" t="str">
        <f>C6</f>
        <v>NBF</v>
      </c>
      <c r="M18" s="111">
        <v>13</v>
      </c>
      <c r="N18" s="111">
        <v>4</v>
      </c>
    </row>
    <row r="19" spans="1:14" s="94" customFormat="1" ht="12.75" customHeight="1">
      <c r="A19" s="100" t="s">
        <v>2</v>
      </c>
      <c r="B19" s="106"/>
      <c r="C19" s="107" t="s">
        <v>202</v>
      </c>
      <c r="D19" s="112" t="s">
        <v>323</v>
      </c>
      <c r="E19" s="113"/>
      <c r="F19" s="106"/>
      <c r="G19" s="108" t="s">
        <v>202</v>
      </c>
      <c r="H19" s="109"/>
      <c r="I19" s="112" t="s">
        <v>324</v>
      </c>
      <c r="J19" s="113"/>
      <c r="L19" s="107" t="s">
        <v>202</v>
      </c>
      <c r="M19" s="112" t="s">
        <v>325</v>
      </c>
      <c r="N19" s="113"/>
    </row>
    <row r="20" spans="1:14" ht="14.25" customHeight="1">
      <c r="A20" s="114">
        <v>0.45138888887595385</v>
      </c>
      <c r="B20" s="106"/>
      <c r="C20" s="99" t="str">
        <f>C8</f>
        <v>So Cut</v>
      </c>
      <c r="D20" s="107">
        <v>4</v>
      </c>
      <c r="E20" s="107">
        <v>4.5</v>
      </c>
      <c r="F20" s="106"/>
      <c r="G20" s="247" t="str">
        <f>C9</f>
        <v>Floppy Discs</v>
      </c>
      <c r="H20" s="248"/>
      <c r="I20" s="107">
        <v>1</v>
      </c>
      <c r="J20" s="107">
        <v>5</v>
      </c>
      <c r="L20" s="99" t="str">
        <f>C7</f>
        <v>Cheap n Easy</v>
      </c>
      <c r="M20" s="107">
        <v>1</v>
      </c>
      <c r="N20" s="107">
        <v>4</v>
      </c>
    </row>
    <row r="21" spans="1:12" ht="6" customHeight="1">
      <c r="A21" s="94"/>
      <c r="B21" s="106"/>
      <c r="C21" s="115"/>
      <c r="D21" s="106"/>
      <c r="E21" s="106"/>
      <c r="F21" s="106"/>
      <c r="G21" s="115"/>
      <c r="H21" s="115"/>
      <c r="I21" s="106"/>
      <c r="J21" s="106"/>
      <c r="L21" s="93"/>
    </row>
    <row r="22" spans="1:14" ht="14.25" customHeight="1">
      <c r="A22" s="102" t="s">
        <v>198</v>
      </c>
      <c r="B22" s="91"/>
      <c r="C22" s="96" t="str">
        <f>C12</f>
        <v>Rugby East North</v>
      </c>
      <c r="D22" s="97" t="s">
        <v>199</v>
      </c>
      <c r="E22" s="97" t="s">
        <v>200</v>
      </c>
      <c r="F22" s="91"/>
      <c r="G22" s="103" t="str">
        <f>G12</f>
        <v>Rugby East South</v>
      </c>
      <c r="H22" s="104"/>
      <c r="I22" s="97" t="s">
        <v>199</v>
      </c>
      <c r="J22" s="97" t="s">
        <v>200</v>
      </c>
      <c r="L22" s="96" t="s">
        <v>141</v>
      </c>
      <c r="M22" s="97" t="s">
        <v>199</v>
      </c>
      <c r="N22" s="97" t="s">
        <v>200</v>
      </c>
    </row>
    <row r="23" spans="1:14" ht="25.5" customHeight="1">
      <c r="A23" s="105">
        <v>0.4583333333430346</v>
      </c>
      <c r="B23" s="106"/>
      <c r="C23" s="110" t="str">
        <f>C4</f>
        <v>Sweet Sounds of Ruckus</v>
      </c>
      <c r="D23" s="111">
        <v>13</v>
      </c>
      <c r="E23" s="111">
        <v>5</v>
      </c>
      <c r="F23" s="106"/>
      <c r="G23" s="247" t="str">
        <f>C5</f>
        <v>4D</v>
      </c>
      <c r="H23" s="248"/>
      <c r="I23" s="107">
        <v>8</v>
      </c>
      <c r="J23" s="107">
        <v>3.5</v>
      </c>
      <c r="L23" s="110" t="str">
        <f>C7</f>
        <v>Cheap n Easy</v>
      </c>
      <c r="M23" s="111">
        <v>4</v>
      </c>
      <c r="N23" s="111">
        <v>3.5</v>
      </c>
    </row>
    <row r="24" spans="1:14" s="94" customFormat="1" ht="12.75" customHeight="1">
      <c r="A24" s="100" t="s">
        <v>2</v>
      </c>
      <c r="B24" s="106"/>
      <c r="C24" s="107" t="s">
        <v>202</v>
      </c>
      <c r="D24" s="112" t="s">
        <v>326</v>
      </c>
      <c r="E24" s="113"/>
      <c r="F24" s="106"/>
      <c r="G24" s="108" t="s">
        <v>202</v>
      </c>
      <c r="H24" s="109"/>
      <c r="I24" s="112" t="s">
        <v>327</v>
      </c>
      <c r="J24" s="113"/>
      <c r="L24" s="107" t="s">
        <v>202</v>
      </c>
      <c r="M24" s="112" t="s">
        <v>328</v>
      </c>
      <c r="N24" s="113"/>
    </row>
    <row r="25" spans="1:14" ht="18" customHeight="1">
      <c r="A25" s="114">
        <v>0.5138888888759539</v>
      </c>
      <c r="B25" s="106"/>
      <c r="C25" s="99" t="str">
        <f>C9</f>
        <v>Floppy Discs</v>
      </c>
      <c r="D25" s="107">
        <v>1</v>
      </c>
      <c r="E25" s="107">
        <v>5</v>
      </c>
      <c r="F25" s="106"/>
      <c r="G25" s="247" t="str">
        <f>C6</f>
        <v>NBF</v>
      </c>
      <c r="H25" s="248"/>
      <c r="I25" s="107">
        <v>11</v>
      </c>
      <c r="J25" s="107">
        <v>3.5</v>
      </c>
      <c r="L25" s="99" t="str">
        <f>C8</f>
        <v>So Cut</v>
      </c>
      <c r="M25" s="107">
        <v>13</v>
      </c>
      <c r="N25" s="107">
        <v>4.5</v>
      </c>
    </row>
    <row r="26" spans="2:12" ht="6" customHeight="1">
      <c r="B26" s="106"/>
      <c r="C26" s="115"/>
      <c r="D26" s="106"/>
      <c r="E26" s="106"/>
      <c r="F26" s="106"/>
      <c r="G26" s="115"/>
      <c r="H26" s="115"/>
      <c r="I26" s="106"/>
      <c r="J26" s="106"/>
      <c r="L26" s="93"/>
    </row>
    <row r="27" spans="1:14" ht="14.25" customHeight="1">
      <c r="A27" s="102" t="s">
        <v>198</v>
      </c>
      <c r="B27" s="91"/>
      <c r="C27" s="96" t="str">
        <f>C12</f>
        <v>Rugby East North</v>
      </c>
      <c r="D27" s="97" t="s">
        <v>199</v>
      </c>
      <c r="E27" s="97" t="s">
        <v>200</v>
      </c>
      <c r="F27" s="91"/>
      <c r="G27" s="103" t="str">
        <f>G12</f>
        <v>Rugby East South</v>
      </c>
      <c r="H27" s="104"/>
      <c r="I27" s="97" t="s">
        <v>199</v>
      </c>
      <c r="J27" s="97" t="s">
        <v>200</v>
      </c>
      <c r="L27" s="96" t="str">
        <f>L22</f>
        <v>Greenspace #2</v>
      </c>
      <c r="M27" s="97" t="s">
        <v>199</v>
      </c>
      <c r="N27" s="97" t="s">
        <v>200</v>
      </c>
    </row>
    <row r="28" spans="1:14" ht="25.5" customHeight="1">
      <c r="A28" s="105">
        <v>0.08333333334303461</v>
      </c>
      <c r="B28" s="106"/>
      <c r="C28" s="110" t="str">
        <f>C4</f>
        <v>Sweet Sounds of Ruckus</v>
      </c>
      <c r="D28" s="111">
        <v>13</v>
      </c>
      <c r="E28" s="111">
        <v>4.5</v>
      </c>
      <c r="F28" s="106"/>
      <c r="G28" s="247" t="str">
        <f>C7</f>
        <v>Cheap n Easy</v>
      </c>
      <c r="H28" s="248"/>
      <c r="I28" s="107">
        <v>13</v>
      </c>
      <c r="J28" s="107"/>
      <c r="L28" s="110" t="str">
        <f>C6</f>
        <v>NBF</v>
      </c>
      <c r="M28" s="111">
        <v>13</v>
      </c>
      <c r="N28" s="111"/>
    </row>
    <row r="29" spans="1:14" s="94" customFormat="1" ht="12.75" customHeight="1">
      <c r="A29" s="100" t="s">
        <v>2</v>
      </c>
      <c r="B29" s="106"/>
      <c r="C29" s="107" t="s">
        <v>202</v>
      </c>
      <c r="D29" s="112" t="s">
        <v>329</v>
      </c>
      <c r="E29" s="113"/>
      <c r="F29" s="106"/>
      <c r="G29" s="108" t="s">
        <v>202</v>
      </c>
      <c r="H29" s="109"/>
      <c r="I29" s="112" t="s">
        <v>330</v>
      </c>
      <c r="J29" s="113"/>
      <c r="L29" s="107" t="s">
        <v>202</v>
      </c>
      <c r="M29" s="112" t="s">
        <v>331</v>
      </c>
      <c r="N29" s="113"/>
    </row>
    <row r="30" spans="1:14" ht="15" customHeight="1">
      <c r="A30" s="114">
        <v>0.13888888887595385</v>
      </c>
      <c r="B30" s="106"/>
      <c r="C30" s="99" t="str">
        <f>C5</f>
        <v>4D</v>
      </c>
      <c r="D30" s="107">
        <v>3</v>
      </c>
      <c r="E30" s="107">
        <v>4</v>
      </c>
      <c r="F30" s="106"/>
      <c r="G30" s="247" t="str">
        <f>C9</f>
        <v>Floppy Discs</v>
      </c>
      <c r="H30" s="248"/>
      <c r="I30" s="107">
        <v>7</v>
      </c>
      <c r="J30" s="107">
        <v>5</v>
      </c>
      <c r="L30" s="99" t="str">
        <f>C8</f>
        <v>So Cut</v>
      </c>
      <c r="M30" s="107">
        <v>11</v>
      </c>
      <c r="N30" s="107"/>
    </row>
    <row r="31" spans="1:12" ht="6" customHeight="1">
      <c r="A31" s="94"/>
      <c r="B31" s="106"/>
      <c r="C31" s="115"/>
      <c r="D31" s="106"/>
      <c r="E31" s="106"/>
      <c r="F31" s="106"/>
      <c r="G31" s="106"/>
      <c r="H31" s="115"/>
      <c r="I31" s="106"/>
      <c r="J31" s="106"/>
      <c r="L31" s="93"/>
    </row>
  </sheetData>
  <mergeCells count="10">
    <mergeCell ref="A1:N1"/>
    <mergeCell ref="K2:N2"/>
    <mergeCell ref="G13:H13"/>
    <mergeCell ref="G15:H15"/>
    <mergeCell ref="G28:H28"/>
    <mergeCell ref="G30:H30"/>
    <mergeCell ref="G18:H18"/>
    <mergeCell ref="G20:H20"/>
    <mergeCell ref="G23:H23"/>
    <mergeCell ref="G25:H25"/>
  </mergeCells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K2" sqref="K2:N2"/>
    </sheetView>
  </sheetViews>
  <sheetFormatPr defaultColWidth="9.140625" defaultRowHeight="11.25" customHeight="1"/>
  <cols>
    <col min="1" max="1" width="6.7109375" style="122" customWidth="1"/>
    <col min="2" max="2" width="0.85546875" style="122" customWidth="1"/>
    <col min="3" max="3" width="15.7109375" style="123" customWidth="1"/>
    <col min="4" max="4" width="4.00390625" style="124" customWidth="1"/>
    <col min="5" max="5" width="3.7109375" style="122" customWidth="1"/>
    <col min="6" max="6" width="4.28125" style="122" customWidth="1"/>
    <col min="7" max="7" width="3.7109375" style="122" customWidth="1"/>
    <col min="8" max="8" width="13.421875" style="123" customWidth="1"/>
    <col min="9" max="11" width="3.7109375" style="122" customWidth="1"/>
    <col min="12" max="12" width="15.57421875" style="122" customWidth="1"/>
    <col min="13" max="14" width="4.28125" style="122" customWidth="1"/>
    <col min="15" max="16384" width="9.140625" style="122" bestFit="1" customWidth="1"/>
  </cols>
  <sheetData>
    <row r="1" spans="1:14" s="121" customFormat="1" ht="11.25" customHeight="1">
      <c r="A1" s="252" t="s">
        <v>295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1:14" ht="15.75" customHeight="1">
      <c r="K2" s="246" t="s">
        <v>332</v>
      </c>
      <c r="L2" s="246"/>
      <c r="M2" s="246"/>
      <c r="N2" s="246"/>
    </row>
    <row r="3" spans="1:14" ht="12" customHeight="1">
      <c r="A3" s="120"/>
      <c r="B3" s="125"/>
      <c r="C3" s="126" t="s">
        <v>333</v>
      </c>
      <c r="D3" s="127" t="s">
        <v>297</v>
      </c>
      <c r="E3" s="127" t="s">
        <v>298</v>
      </c>
      <c r="F3" s="127" t="s">
        <v>200</v>
      </c>
      <c r="G3" s="127" t="s">
        <v>299</v>
      </c>
      <c r="K3" s="128"/>
      <c r="L3" s="129" t="s">
        <v>333</v>
      </c>
      <c r="M3" s="130" t="s">
        <v>297</v>
      </c>
      <c r="N3" s="130" t="s">
        <v>298</v>
      </c>
    </row>
    <row r="4" spans="1:14" ht="11.25" customHeight="1">
      <c r="A4" s="124"/>
      <c r="B4" s="131"/>
      <c r="C4" s="132" t="s">
        <v>334</v>
      </c>
      <c r="D4" s="133">
        <f>IF(D13&gt;D15,1,0)+IF(D18&gt;D20,1,0)+IF(D23&gt;D25,1,0)+IF(D28&gt;D30,1,0)</f>
        <v>4</v>
      </c>
      <c r="E4" s="133">
        <f>IF(D13&lt;D15,1,0)+IF(D18&lt;D20,1,0)+IF(D23&lt;D25,1,0)+IF(D28&lt;D30,1,0)</f>
        <v>0</v>
      </c>
      <c r="F4" s="133">
        <f>E13+E18+E23+E28</f>
        <v>0</v>
      </c>
      <c r="G4" s="133">
        <f>D13+D18+D23+D28-D30-D25-D20-D15</f>
        <v>34</v>
      </c>
      <c r="K4" s="129" t="s">
        <v>15</v>
      </c>
      <c r="L4" s="128" t="s">
        <v>334</v>
      </c>
      <c r="M4" s="128">
        <v>4</v>
      </c>
      <c r="N4" s="128">
        <v>0</v>
      </c>
    </row>
    <row r="5" spans="1:14" ht="11.25" customHeight="1">
      <c r="A5" s="124"/>
      <c r="B5" s="131"/>
      <c r="C5" s="132" t="s">
        <v>335</v>
      </c>
      <c r="D5" s="133">
        <f>IF(I13&gt;I15,1,0)+IF(I18&gt;I20,1,0)+IF(I23&gt;I25,1,0)+IF(D30&gt;D28,1,0)</f>
        <v>3</v>
      </c>
      <c r="E5" s="133">
        <f>IF(I18&lt;I20,1,0)+IF(I13&lt;I15,1,0)+IF(D30&lt;D28,1,0)+IF(I23&lt;I25,1,0)</f>
        <v>1</v>
      </c>
      <c r="F5" s="133">
        <f>J13+J18+J23+E28</f>
        <v>0</v>
      </c>
      <c r="G5" s="133">
        <f>I13+I18+I23+D28-D30-I25-I20-I15</f>
        <v>17</v>
      </c>
      <c r="K5" s="129" t="s">
        <v>51</v>
      </c>
      <c r="L5" s="128" t="s">
        <v>335</v>
      </c>
      <c r="M5" s="128">
        <v>3</v>
      </c>
      <c r="N5" s="128">
        <v>1</v>
      </c>
    </row>
    <row r="6" spans="1:14" ht="11.25" customHeight="1">
      <c r="A6" s="124"/>
      <c r="B6" s="131"/>
      <c r="C6" s="132" t="s">
        <v>336</v>
      </c>
      <c r="D6" s="133">
        <f>IF(D15&gt;D13,1,0)+IF(M18&gt;M20,1,0)+IF(I25&gt;I23,1,0)+IF(M28&gt;M30,1,0)</f>
        <v>1</v>
      </c>
      <c r="E6" s="133">
        <f>IF(D15&lt;D13,1,0)+IF(M18&lt;M20,1,0)+IF(I25&lt;I23,1,0)+IF(M28&lt;M30,1,0)</f>
        <v>3</v>
      </c>
      <c r="F6" s="133">
        <f>E15+N18+J25+N28</f>
        <v>0</v>
      </c>
      <c r="G6" s="133">
        <f>D15+M18+I25+M28-M30-I23-M20-D13</f>
        <v>-12</v>
      </c>
      <c r="K6" s="129" t="s">
        <v>16</v>
      </c>
      <c r="L6" s="128" t="s">
        <v>337</v>
      </c>
      <c r="M6" s="128">
        <v>3</v>
      </c>
      <c r="N6" s="128">
        <v>1</v>
      </c>
    </row>
    <row r="7" spans="1:14" ht="11.25" customHeight="1">
      <c r="A7" s="124"/>
      <c r="B7" s="131"/>
      <c r="C7" s="132" t="s">
        <v>338</v>
      </c>
      <c r="D7" s="133">
        <f>IF(I15&gt;I13,1,0)+IF(M20&gt;M18,1,0)+IF(M23&gt;M25,1,0)+IF(I28&gt;I30,1,0)</f>
        <v>1</v>
      </c>
      <c r="E7" s="133">
        <f>IF(I15&lt;I13,1,0)+IF(M20&lt;M18,1,0)+IF(M23&lt;M25,1,0)+IF(I28&lt;I30,1,0)</f>
        <v>3</v>
      </c>
      <c r="F7" s="133">
        <f>J15+N20+N23+J28</f>
        <v>0</v>
      </c>
      <c r="G7" s="133">
        <f>I15+M20+M23+I28-I30-M25-M18-I13</f>
        <v>-7</v>
      </c>
      <c r="K7" s="129" t="s">
        <v>52</v>
      </c>
      <c r="L7" s="128" t="s">
        <v>338</v>
      </c>
      <c r="M7" s="128">
        <v>1</v>
      </c>
      <c r="N7" s="128">
        <v>3</v>
      </c>
    </row>
    <row r="8" spans="1:14" ht="11.25" customHeight="1">
      <c r="A8" s="124"/>
      <c r="B8" s="131"/>
      <c r="C8" s="132" t="s">
        <v>337</v>
      </c>
      <c r="D8" s="133">
        <f>IF(M13&gt;M15,1,0)+IF(D20&gt;D18,1,0)+IF(M25&gt;M23,1,0)+IF(M30&gt;M28,1,0)</f>
        <v>3</v>
      </c>
      <c r="E8" s="133">
        <f>IF(M13&lt;M15,1,0)+IF(D20&lt;D18,1,0)+IF(M25&lt;M23,1,0)+IF(M30&lt;M28,1,0)</f>
        <v>1</v>
      </c>
      <c r="F8" s="133">
        <f>N13+E20+N25+N30</f>
        <v>0</v>
      </c>
      <c r="G8" s="133">
        <f>M13+D20+M25+M30-M28-M23-D18-M15</f>
        <v>6</v>
      </c>
      <c r="K8" s="129" t="s">
        <v>17</v>
      </c>
      <c r="L8" s="128" t="s">
        <v>336</v>
      </c>
      <c r="M8" s="128">
        <v>1</v>
      </c>
      <c r="N8" s="128">
        <v>3</v>
      </c>
    </row>
    <row r="9" spans="1:14" ht="12" customHeight="1">
      <c r="A9" s="124"/>
      <c r="B9" s="124"/>
      <c r="C9" s="132" t="s">
        <v>339</v>
      </c>
      <c r="D9" s="133">
        <f>IF(M15&gt;M13,1,0)+IF(I20&gt;I18,1,0)+IF(D25&gt;D23,1,0)+IF(I30&gt;I28,1,0)</f>
        <v>0</v>
      </c>
      <c r="E9" s="133">
        <f>IF(M15&lt;M13,1,0)+IF(I20&lt;I18,1,0)+IF(D25&lt;D23,1,0)+IF(I30&lt;I28,1,0)</f>
        <v>4</v>
      </c>
      <c r="F9" s="133">
        <f>N15+J20+E25+J30</f>
        <v>0</v>
      </c>
      <c r="G9" s="133">
        <f>M15+I20+D25+I30-I28-D23-I18-M13</f>
        <v>-24</v>
      </c>
      <c r="K9" s="129" t="s">
        <v>53</v>
      </c>
      <c r="L9" s="128" t="s">
        <v>339</v>
      </c>
      <c r="M9" s="128">
        <v>0</v>
      </c>
      <c r="N9" s="128">
        <v>4</v>
      </c>
    </row>
    <row r="10" spans="1:7" ht="6" customHeight="1">
      <c r="A10" s="124"/>
      <c r="B10" s="124"/>
      <c r="E10" s="124"/>
      <c r="F10" s="124"/>
      <c r="G10" s="124"/>
    </row>
    <row r="11" spans="1:10" ht="12" customHeight="1">
      <c r="A11" s="124"/>
      <c r="B11" s="124"/>
      <c r="E11" s="124"/>
      <c r="F11" s="124"/>
      <c r="G11" s="124"/>
      <c r="I11" s="124"/>
      <c r="J11" s="124"/>
    </row>
    <row r="12" spans="1:14" ht="14.25" customHeight="1">
      <c r="A12" s="134" t="s">
        <v>198</v>
      </c>
      <c r="B12" s="120"/>
      <c r="C12" s="126" t="s">
        <v>103</v>
      </c>
      <c r="D12" s="127" t="s">
        <v>199</v>
      </c>
      <c r="E12" s="127" t="s">
        <v>200</v>
      </c>
      <c r="F12" s="120"/>
      <c r="G12" s="135" t="s">
        <v>112</v>
      </c>
      <c r="H12" s="136"/>
      <c r="I12" s="127" t="s">
        <v>199</v>
      </c>
      <c r="J12" s="127" t="s">
        <v>200</v>
      </c>
      <c r="L12" s="126" t="s">
        <v>340</v>
      </c>
      <c r="M12" s="127" t="s">
        <v>199</v>
      </c>
      <c r="N12" s="127" t="s">
        <v>200</v>
      </c>
    </row>
    <row r="13" spans="1:14" ht="13.5" customHeight="1">
      <c r="A13" s="137">
        <v>0.3333333333430346</v>
      </c>
      <c r="B13" s="138"/>
      <c r="C13" s="139" t="str">
        <f>C4</f>
        <v>Rump Roast</v>
      </c>
      <c r="D13" s="140">
        <v>13</v>
      </c>
      <c r="E13" s="140"/>
      <c r="G13" s="250" t="str">
        <f>C5</f>
        <v>Disciples of Love</v>
      </c>
      <c r="H13" s="251"/>
      <c r="I13" s="140">
        <v>9</v>
      </c>
      <c r="J13" s="140"/>
      <c r="L13" s="143" t="str">
        <f>C8</f>
        <v>RAID</v>
      </c>
      <c r="M13" s="144">
        <v>13</v>
      </c>
      <c r="N13" s="144"/>
    </row>
    <row r="14" spans="1:14" s="124" customFormat="1" ht="12.75" customHeight="1">
      <c r="A14" s="133" t="s">
        <v>2</v>
      </c>
      <c r="B14" s="138"/>
      <c r="C14" s="140" t="s">
        <v>202</v>
      </c>
      <c r="D14" s="253" t="s">
        <v>341</v>
      </c>
      <c r="E14" s="254"/>
      <c r="F14" s="138"/>
      <c r="G14" s="141" t="s">
        <v>202</v>
      </c>
      <c r="H14" s="142"/>
      <c r="I14" s="253" t="s">
        <v>342</v>
      </c>
      <c r="J14" s="254"/>
      <c r="L14" s="140" t="s">
        <v>202</v>
      </c>
      <c r="M14" s="253" t="s">
        <v>343</v>
      </c>
      <c r="N14" s="254"/>
    </row>
    <row r="15" spans="1:14" ht="13.5" customHeight="1">
      <c r="A15" s="145">
        <v>0.38888888887595385</v>
      </c>
      <c r="B15" s="138"/>
      <c r="C15" s="139" t="str">
        <f>C6</f>
        <v>Throw Les Vaches</v>
      </c>
      <c r="D15" s="140">
        <v>6</v>
      </c>
      <c r="E15" s="140"/>
      <c r="G15" s="250" t="str">
        <f>C7</f>
        <v>DIRT</v>
      </c>
      <c r="H15" s="251"/>
      <c r="I15" s="140">
        <v>7</v>
      </c>
      <c r="J15" s="140"/>
      <c r="L15" s="139" t="str">
        <f>C9</f>
        <v>COMPOST - The Monday Junior Experience</v>
      </c>
      <c r="M15" s="140">
        <v>7</v>
      </c>
      <c r="N15" s="140"/>
    </row>
    <row r="16" spans="1:12" ht="6" customHeight="1">
      <c r="A16" s="124"/>
      <c r="B16" s="138"/>
      <c r="C16" s="146"/>
      <c r="D16" s="138"/>
      <c r="E16" s="138"/>
      <c r="F16" s="138"/>
      <c r="G16" s="146"/>
      <c r="H16" s="146"/>
      <c r="I16" s="138"/>
      <c r="J16" s="138"/>
      <c r="L16" s="123"/>
    </row>
    <row r="17" spans="1:14" ht="14.25" customHeight="1">
      <c r="A17" s="134" t="s">
        <v>198</v>
      </c>
      <c r="B17" s="120"/>
      <c r="C17" s="126" t="str">
        <f>C12</f>
        <v>Rugby West North</v>
      </c>
      <c r="D17" s="127" t="s">
        <v>199</v>
      </c>
      <c r="E17" s="127" t="s">
        <v>200</v>
      </c>
      <c r="F17" s="120"/>
      <c r="G17" s="135" t="str">
        <f>G12</f>
        <v>Rugby West South</v>
      </c>
      <c r="H17" s="136"/>
      <c r="I17" s="127" t="s">
        <v>199</v>
      </c>
      <c r="J17" s="127" t="s">
        <v>200</v>
      </c>
      <c r="L17" s="126" t="str">
        <f>L12</f>
        <v>Cricket E 2</v>
      </c>
      <c r="M17" s="127" t="s">
        <v>199</v>
      </c>
      <c r="N17" s="127" t="s">
        <v>200</v>
      </c>
    </row>
    <row r="18" spans="1:14" ht="13.5" customHeight="1">
      <c r="A18" s="137">
        <v>0.3958333333430346</v>
      </c>
      <c r="B18" s="138"/>
      <c r="C18" s="143" t="str">
        <f>C4</f>
        <v>Rump Roast</v>
      </c>
      <c r="D18" s="144">
        <v>13</v>
      </c>
      <c r="E18" s="144"/>
      <c r="F18" s="138"/>
      <c r="G18" s="250" t="str">
        <f>C5</f>
        <v>Disciples of Love</v>
      </c>
      <c r="H18" s="251"/>
      <c r="I18" s="140">
        <v>11</v>
      </c>
      <c r="J18" s="140"/>
      <c r="L18" s="147" t="str">
        <f>C6</f>
        <v>Throw Les Vaches</v>
      </c>
      <c r="M18" s="144">
        <v>8</v>
      </c>
      <c r="N18" s="144"/>
    </row>
    <row r="19" spans="1:14" s="124" customFormat="1" ht="12.75" customHeight="1">
      <c r="A19" s="133" t="s">
        <v>2</v>
      </c>
      <c r="B19" s="138"/>
      <c r="C19" s="140" t="s">
        <v>202</v>
      </c>
      <c r="D19" s="253" t="s">
        <v>342</v>
      </c>
      <c r="E19" s="254"/>
      <c r="F19" s="138"/>
      <c r="G19" s="141" t="s">
        <v>202</v>
      </c>
      <c r="H19" s="142"/>
      <c r="I19" s="253" t="s">
        <v>344</v>
      </c>
      <c r="J19" s="254"/>
      <c r="L19" s="140" t="s">
        <v>202</v>
      </c>
      <c r="M19" s="253" t="s">
        <v>345</v>
      </c>
      <c r="N19" s="254"/>
    </row>
    <row r="20" spans="1:14" ht="13.5" customHeight="1">
      <c r="A20" s="145">
        <v>0.45138888887595385</v>
      </c>
      <c r="B20" s="138"/>
      <c r="C20" s="139" t="str">
        <f>C8</f>
        <v>RAID</v>
      </c>
      <c r="D20" s="140">
        <v>1</v>
      </c>
      <c r="E20" s="140"/>
      <c r="F20" s="138"/>
      <c r="G20" s="250" t="str">
        <f>C9</f>
        <v>COMPOST - The Monday Junior Experience</v>
      </c>
      <c r="H20" s="251"/>
      <c r="I20" s="140">
        <v>8</v>
      </c>
      <c r="J20" s="140"/>
      <c r="L20" s="139" t="str">
        <f>C7</f>
        <v>DIRT</v>
      </c>
      <c r="M20" s="140">
        <v>7</v>
      </c>
      <c r="N20" s="140"/>
    </row>
    <row r="21" spans="1:12" ht="6" customHeight="1">
      <c r="A21" s="124"/>
      <c r="B21" s="138"/>
      <c r="C21" s="146"/>
      <c r="D21" s="138"/>
      <c r="E21" s="138"/>
      <c r="F21" s="138"/>
      <c r="G21" s="146"/>
      <c r="H21" s="146"/>
      <c r="I21" s="138"/>
      <c r="J21" s="138"/>
      <c r="L21" s="123"/>
    </row>
    <row r="22" spans="1:14" ht="14.25" customHeight="1">
      <c r="A22" s="134" t="s">
        <v>198</v>
      </c>
      <c r="B22" s="120"/>
      <c r="C22" s="126" t="str">
        <f>C17</f>
        <v>Rugby West North</v>
      </c>
      <c r="D22" s="127" t="s">
        <v>199</v>
      </c>
      <c r="E22" s="127" t="s">
        <v>200</v>
      </c>
      <c r="F22" s="120"/>
      <c r="G22" s="135" t="str">
        <f>G17</f>
        <v>Rugby West South</v>
      </c>
      <c r="H22" s="136"/>
      <c r="I22" s="127" t="s">
        <v>199</v>
      </c>
      <c r="J22" s="127" t="s">
        <v>200</v>
      </c>
      <c r="L22" s="126" t="s">
        <v>146</v>
      </c>
      <c r="M22" s="127" t="s">
        <v>199</v>
      </c>
      <c r="N22" s="127" t="s">
        <v>200</v>
      </c>
    </row>
    <row r="23" spans="1:14" ht="13.5" customHeight="1">
      <c r="A23" s="137">
        <v>0.4583333333430346</v>
      </c>
      <c r="B23" s="138"/>
      <c r="C23" s="143" t="str">
        <f>C4</f>
        <v>Rump Roast</v>
      </c>
      <c r="D23" s="144">
        <v>13</v>
      </c>
      <c r="E23" s="144"/>
      <c r="F23" s="138"/>
      <c r="G23" s="250" t="str">
        <f>C5</f>
        <v>Disciples of Love</v>
      </c>
      <c r="H23" s="251"/>
      <c r="I23" s="140">
        <v>11</v>
      </c>
      <c r="J23" s="140"/>
      <c r="L23" s="143" t="str">
        <f>C7</f>
        <v>DIRT</v>
      </c>
      <c r="M23" s="144">
        <v>2</v>
      </c>
      <c r="N23" s="144"/>
    </row>
    <row r="24" spans="1:14" s="124" customFormat="1" ht="12.75" customHeight="1">
      <c r="A24" s="133" t="s">
        <v>2</v>
      </c>
      <c r="B24" s="138"/>
      <c r="C24" s="140" t="s">
        <v>202</v>
      </c>
      <c r="D24" s="253" t="s">
        <v>346</v>
      </c>
      <c r="E24" s="254"/>
      <c r="F24" s="138"/>
      <c r="G24" s="141" t="s">
        <v>202</v>
      </c>
      <c r="H24" s="142"/>
      <c r="I24" s="253" t="s">
        <v>347</v>
      </c>
      <c r="J24" s="254"/>
      <c r="L24" s="140" t="s">
        <v>202</v>
      </c>
      <c r="M24" s="253" t="s">
        <v>348</v>
      </c>
      <c r="N24" s="254"/>
    </row>
    <row r="25" spans="1:14" ht="13.5" customHeight="1">
      <c r="A25" s="145">
        <v>0.5138888888759539</v>
      </c>
      <c r="B25" s="138"/>
      <c r="C25" s="139" t="str">
        <f>C9</f>
        <v>COMPOST - The Monday Junior Experience</v>
      </c>
      <c r="D25" s="140">
        <v>5</v>
      </c>
      <c r="E25" s="140"/>
      <c r="F25" s="138"/>
      <c r="G25" s="250" t="str">
        <f>C6</f>
        <v>Throw Les Vaches</v>
      </c>
      <c r="H25" s="251"/>
      <c r="I25" s="140">
        <v>6</v>
      </c>
      <c r="J25" s="140"/>
      <c r="L25" s="139" t="str">
        <f>C8</f>
        <v>RAID</v>
      </c>
      <c r="M25" s="140">
        <v>13</v>
      </c>
      <c r="N25" s="140"/>
    </row>
    <row r="26" spans="2:12" ht="6" customHeight="1">
      <c r="B26" s="138"/>
      <c r="C26" s="146"/>
      <c r="D26" s="138"/>
      <c r="E26" s="138"/>
      <c r="F26" s="138"/>
      <c r="G26" s="146"/>
      <c r="H26" s="146"/>
      <c r="I26" s="138"/>
      <c r="J26" s="138"/>
      <c r="L26" s="123"/>
    </row>
    <row r="27" spans="1:14" ht="14.25" customHeight="1">
      <c r="A27" s="134" t="s">
        <v>198</v>
      </c>
      <c r="B27" s="120"/>
      <c r="C27" s="126" t="str">
        <f>C17</f>
        <v>Rugby West North</v>
      </c>
      <c r="D27" s="127" t="s">
        <v>199</v>
      </c>
      <c r="E27" s="127" t="s">
        <v>200</v>
      </c>
      <c r="F27" s="120"/>
      <c r="G27" s="135" t="str">
        <f>G22</f>
        <v>Rugby West South</v>
      </c>
      <c r="H27" s="136"/>
      <c r="I27" s="127" t="s">
        <v>199</v>
      </c>
      <c r="J27" s="127" t="s">
        <v>200</v>
      </c>
      <c r="L27" s="126" t="str">
        <f>L22</f>
        <v>Greenspace #3</v>
      </c>
      <c r="M27" s="127" t="s">
        <v>199</v>
      </c>
      <c r="N27" s="127" t="s">
        <v>200</v>
      </c>
    </row>
    <row r="28" spans="1:14" ht="13.5" customHeight="1">
      <c r="A28" s="137">
        <v>0.08333333334303461</v>
      </c>
      <c r="B28" s="138"/>
      <c r="C28" s="143" t="str">
        <f>C4</f>
        <v>Rump Roast</v>
      </c>
      <c r="D28" s="144">
        <v>13</v>
      </c>
      <c r="E28" s="144"/>
      <c r="F28" s="138"/>
      <c r="G28" s="250" t="str">
        <f>C7</f>
        <v>DIRT</v>
      </c>
      <c r="H28" s="251"/>
      <c r="I28" s="140">
        <v>12</v>
      </c>
      <c r="J28" s="140"/>
      <c r="L28" s="143" t="str">
        <f>C6</f>
        <v>Throw Les Vaches</v>
      </c>
      <c r="M28" s="144">
        <v>8</v>
      </c>
      <c r="N28" s="144"/>
    </row>
    <row r="29" spans="1:14" s="124" customFormat="1" ht="12.75" customHeight="1">
      <c r="A29" s="133" t="s">
        <v>2</v>
      </c>
      <c r="B29" s="138"/>
      <c r="C29" s="140" t="s">
        <v>202</v>
      </c>
      <c r="D29" s="253" t="s">
        <v>349</v>
      </c>
      <c r="E29" s="254"/>
      <c r="F29" s="138"/>
      <c r="G29" s="141" t="s">
        <v>202</v>
      </c>
      <c r="H29" s="142"/>
      <c r="I29" s="253" t="s">
        <v>350</v>
      </c>
      <c r="J29" s="254"/>
      <c r="L29" s="140" t="s">
        <v>202</v>
      </c>
      <c r="M29" s="253" t="s">
        <v>351</v>
      </c>
      <c r="N29" s="254"/>
    </row>
    <row r="30" spans="1:14" ht="13.5" customHeight="1">
      <c r="A30" s="145">
        <v>0.13888888887595385</v>
      </c>
      <c r="B30" s="138"/>
      <c r="C30" s="139" t="str">
        <f>C5</f>
        <v>Disciples of Love</v>
      </c>
      <c r="D30" s="140">
        <v>6</v>
      </c>
      <c r="E30" s="140"/>
      <c r="F30" s="138"/>
      <c r="G30" s="250" t="str">
        <f>C9</f>
        <v>COMPOST - The Monday Junior Experience</v>
      </c>
      <c r="H30" s="251"/>
      <c r="I30" s="140">
        <v>5</v>
      </c>
      <c r="J30" s="140"/>
      <c r="L30" s="139" t="str">
        <f>C8</f>
        <v>RAID</v>
      </c>
      <c r="M30" s="140">
        <v>9</v>
      </c>
      <c r="N30" s="140"/>
    </row>
    <row r="31" spans="1:12" ht="6" customHeight="1">
      <c r="A31" s="124"/>
      <c r="B31" s="138"/>
      <c r="C31" s="146"/>
      <c r="D31" s="138"/>
      <c r="E31" s="138"/>
      <c r="F31" s="138"/>
      <c r="G31" s="138"/>
      <c r="H31" s="146"/>
      <c r="I31" s="138"/>
      <c r="J31" s="138"/>
      <c r="L31" s="123"/>
    </row>
  </sheetData>
  <mergeCells count="22">
    <mergeCell ref="M14:N14"/>
    <mergeCell ref="D19:E19"/>
    <mergeCell ref="I19:J19"/>
    <mergeCell ref="M19:N19"/>
    <mergeCell ref="I24:J24"/>
    <mergeCell ref="I29:J29"/>
    <mergeCell ref="D14:E14"/>
    <mergeCell ref="I14:J14"/>
    <mergeCell ref="G25:H25"/>
    <mergeCell ref="G28:H28"/>
    <mergeCell ref="D24:E24"/>
    <mergeCell ref="D29:E29"/>
    <mergeCell ref="G30:H30"/>
    <mergeCell ref="A1:N1"/>
    <mergeCell ref="K2:N2"/>
    <mergeCell ref="M24:N24"/>
    <mergeCell ref="M29:N29"/>
    <mergeCell ref="G13:H13"/>
    <mergeCell ref="G15:H15"/>
    <mergeCell ref="G18:H18"/>
    <mergeCell ref="G20:H20"/>
    <mergeCell ref="G23:H23"/>
  </mergeCells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K2" sqref="K2:N2"/>
    </sheetView>
  </sheetViews>
  <sheetFormatPr defaultColWidth="9.140625" defaultRowHeight="11.25" customHeight="1"/>
  <cols>
    <col min="1" max="1" width="6.7109375" style="150" customWidth="1"/>
    <col min="2" max="2" width="0.85546875" style="150" customWidth="1"/>
    <col min="3" max="3" width="15.7109375" style="151" customWidth="1"/>
    <col min="4" max="4" width="4.00390625" style="152" customWidth="1"/>
    <col min="5" max="5" width="3.7109375" style="150" customWidth="1"/>
    <col min="6" max="6" width="4.28125" style="150" customWidth="1"/>
    <col min="7" max="7" width="3.7109375" style="150" customWidth="1"/>
    <col min="8" max="8" width="13.421875" style="151" customWidth="1"/>
    <col min="9" max="10" width="3.7109375" style="150" customWidth="1"/>
    <col min="11" max="11" width="3.57421875" style="150" customWidth="1"/>
    <col min="12" max="12" width="15.57421875" style="150" customWidth="1"/>
    <col min="13" max="14" width="4.28125" style="150" customWidth="1"/>
    <col min="15" max="16384" width="9.140625" style="150" bestFit="1" customWidth="1"/>
  </cols>
  <sheetData>
    <row r="1" spans="1:14" s="148" customFormat="1" ht="14.25" customHeight="1">
      <c r="A1" s="257" t="s">
        <v>295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1:14" ht="16.5" customHeight="1">
      <c r="K2" s="246" t="s">
        <v>332</v>
      </c>
      <c r="L2" s="246"/>
      <c r="M2" s="246"/>
      <c r="N2" s="246"/>
    </row>
    <row r="3" spans="1:14" ht="12" customHeight="1">
      <c r="A3" s="149"/>
      <c r="B3" s="153"/>
      <c r="C3" s="154" t="s">
        <v>352</v>
      </c>
      <c r="D3" s="155" t="s">
        <v>297</v>
      </c>
      <c r="E3" s="155" t="s">
        <v>298</v>
      </c>
      <c r="F3" s="155" t="s">
        <v>200</v>
      </c>
      <c r="G3" s="155" t="s">
        <v>299</v>
      </c>
      <c r="K3" s="156"/>
      <c r="L3" s="157" t="s">
        <v>352</v>
      </c>
      <c r="M3" s="156" t="s">
        <v>297</v>
      </c>
      <c r="N3" s="156" t="s">
        <v>298</v>
      </c>
    </row>
    <row r="4" spans="1:14" ht="11.25" customHeight="1">
      <c r="A4" s="152"/>
      <c r="B4" s="158"/>
      <c r="C4" s="159" t="s">
        <v>353</v>
      </c>
      <c r="D4" s="160">
        <f>IF(D13&gt;D15,1,0)+IF(D18&gt;D20,1,0)+IF(D23&gt;D25,1,0)+IF(D28&gt;D30,1,0)</f>
        <v>4</v>
      </c>
      <c r="E4" s="160">
        <f>IF(D13&lt;D15,1,0)+IF(D18&lt;D20,1,0)+IF(D23&lt;D25,1,0)+IF(D28&lt;D30,1,0)</f>
        <v>0</v>
      </c>
      <c r="F4" s="160">
        <f>E13+E18+E23+E28</f>
        <v>0</v>
      </c>
      <c r="G4" s="160">
        <f>D13+D18+D23+D28-D30-D25-D20-D15</f>
        <v>20</v>
      </c>
      <c r="K4" s="157" t="s">
        <v>19</v>
      </c>
      <c r="L4" s="161" t="s">
        <v>353</v>
      </c>
      <c r="M4" s="161">
        <v>4</v>
      </c>
      <c r="N4" s="161">
        <v>0</v>
      </c>
    </row>
    <row r="5" spans="1:14" ht="11.25" customHeight="1">
      <c r="A5" s="152"/>
      <c r="B5" s="158"/>
      <c r="C5" s="159" t="s">
        <v>354</v>
      </c>
      <c r="D5" s="160">
        <f>IF(I13&gt;I15,1,0)+IF(I18&gt;I20,1,0)+IF(I23&gt;I25,1,0)+IF(D30&gt;D28,1,0)</f>
        <v>3</v>
      </c>
      <c r="E5" s="160">
        <f>IF(I18&lt;I20,1,0)+IF(I13&lt;I15,1,0)+IF(D30&lt;D28,1,0)+IF(I23&lt;I25,1,0)</f>
        <v>1</v>
      </c>
      <c r="F5" s="160">
        <f>J13+J18+J23+E28</f>
        <v>0</v>
      </c>
      <c r="G5" s="160">
        <f>I13+I18+I23+D28-D30-I25-I20-I15</f>
        <v>26</v>
      </c>
      <c r="K5" s="157" t="s">
        <v>43</v>
      </c>
      <c r="L5" s="161" t="s">
        <v>354</v>
      </c>
      <c r="M5" s="161">
        <v>3</v>
      </c>
      <c r="N5" s="161">
        <v>1</v>
      </c>
    </row>
    <row r="6" spans="1:14" ht="11.25" customHeight="1">
      <c r="A6" s="152"/>
      <c r="B6" s="158"/>
      <c r="C6" s="159" t="s">
        <v>355</v>
      </c>
      <c r="D6" s="160">
        <f>IF(D15&gt;D13,1,0)+IF(M18&gt;M20,1,0)+IF(I25&gt;I23,1,0)+IF(M28&gt;M30,1,0)</f>
        <v>2</v>
      </c>
      <c r="E6" s="160">
        <f>IF(D15&lt;D13,1,0)+IF(M18&lt;M20,1,0)+IF(I25&lt;I23,1,0)+IF(M28&lt;M30,1,0)</f>
        <v>2</v>
      </c>
      <c r="F6" s="160">
        <f>E15+N18+J25+N28</f>
        <v>0</v>
      </c>
      <c r="G6" s="160">
        <f>D15+M18+I25+M28-M30-I23-M20-D13</f>
        <v>8</v>
      </c>
      <c r="K6" s="157" t="s">
        <v>20</v>
      </c>
      <c r="L6" s="161" t="s">
        <v>355</v>
      </c>
      <c r="M6" s="161">
        <v>2</v>
      </c>
      <c r="N6" s="161">
        <v>2</v>
      </c>
    </row>
    <row r="7" spans="1:14" ht="11.25" customHeight="1">
      <c r="A7" s="152"/>
      <c r="B7" s="158"/>
      <c r="C7" s="159" t="s">
        <v>356</v>
      </c>
      <c r="D7" s="160">
        <f>IF(I15&gt;I13,1,0)+IF(M20&gt;M18,1,0)+IF(M23&gt;M25,1,0)+IF(I28&gt;I30,1,0)</f>
        <v>1</v>
      </c>
      <c r="E7" s="160">
        <f>IF(I15&lt;I13,1,0)+IF(M20&lt;M18,1,0)+IF(M23&lt;M25,1,0)+IF(I28&lt;I30,1,0)</f>
        <v>3</v>
      </c>
      <c r="F7" s="160">
        <f>J15+N20+N23+J28</f>
        <v>0</v>
      </c>
      <c r="G7" s="160">
        <f>I15+M20+M23+I28-I30-M25-M18-I13</f>
        <v>-27</v>
      </c>
      <c r="K7" s="157" t="s">
        <v>44</v>
      </c>
      <c r="L7" s="161" t="s">
        <v>357</v>
      </c>
      <c r="M7" s="161">
        <v>2</v>
      </c>
      <c r="N7" s="161">
        <v>2</v>
      </c>
    </row>
    <row r="8" spans="1:14" ht="11.25" customHeight="1">
      <c r="A8" s="152"/>
      <c r="B8" s="158"/>
      <c r="C8" s="159" t="s">
        <v>357</v>
      </c>
      <c r="D8" s="160">
        <f>IF(M13&gt;M15,1,0)+IF(D20&gt;D18,1,0)+IF(M25&gt;M23,1,0)+IF(M30&gt;M28,1,0)</f>
        <v>2</v>
      </c>
      <c r="E8" s="160">
        <f>IF(M13&lt;M15,1,0)+IF(D20&lt;D18,1,0)+IF(M25&lt;M23,1,0)+IF(M30&lt;M28,1,0)</f>
        <v>2</v>
      </c>
      <c r="F8" s="160">
        <f>N13+E20+N25+N30</f>
        <v>0</v>
      </c>
      <c r="G8" s="160">
        <f>M13+D20+M25+M30-M28-M23-D18-M15</f>
        <v>9</v>
      </c>
      <c r="K8" s="157" t="s">
        <v>21</v>
      </c>
      <c r="L8" s="161" t="s">
        <v>356</v>
      </c>
      <c r="M8" s="161">
        <v>1</v>
      </c>
      <c r="N8" s="161">
        <v>3</v>
      </c>
    </row>
    <row r="9" spans="1:14" ht="12" customHeight="1">
      <c r="A9" s="152"/>
      <c r="B9" s="152"/>
      <c r="C9" s="159" t="s">
        <v>358</v>
      </c>
      <c r="D9" s="160">
        <f>IF(M15&gt;M13,1,0)+IF(I20&gt;I18,1,0)+IF(D25&gt;D23,1,0)+IF(I30&gt;I28,1,0)</f>
        <v>0</v>
      </c>
      <c r="E9" s="160">
        <f>IF(M15&lt;M13,1,0)+IF(I20&lt;I18,1,0)+IF(D25&lt;D23,1,0)+IF(I30&lt;I28,1,0)</f>
        <v>4</v>
      </c>
      <c r="F9" s="160">
        <f>N15+J20+E25+J30</f>
        <v>0</v>
      </c>
      <c r="G9" s="160">
        <f>M15+I20+D25+I30-I28-D23-I18-M13</f>
        <v>-34</v>
      </c>
      <c r="K9" s="157" t="s">
        <v>45</v>
      </c>
      <c r="L9" s="161" t="s">
        <v>358</v>
      </c>
      <c r="M9" s="161">
        <v>0</v>
      </c>
      <c r="N9" s="161">
        <v>4</v>
      </c>
    </row>
    <row r="10" spans="1:7" ht="6" customHeight="1">
      <c r="A10" s="152"/>
      <c r="B10" s="152"/>
      <c r="E10" s="152"/>
      <c r="F10" s="152"/>
      <c r="G10" s="152"/>
    </row>
    <row r="11" spans="1:10" ht="12" customHeight="1">
      <c r="A11" s="152"/>
      <c r="B11" s="152"/>
      <c r="E11" s="152"/>
      <c r="F11" s="152"/>
      <c r="G11" s="152"/>
      <c r="I11" s="152"/>
      <c r="J11" s="152"/>
    </row>
    <row r="12" spans="1:14" ht="14.25" customHeight="1">
      <c r="A12" s="162" t="s">
        <v>198</v>
      </c>
      <c r="B12" s="149"/>
      <c r="C12" s="154" t="s">
        <v>83</v>
      </c>
      <c r="D12" s="155" t="s">
        <v>199</v>
      </c>
      <c r="E12" s="155" t="s">
        <v>200</v>
      </c>
      <c r="F12" s="149"/>
      <c r="G12" s="163" t="s">
        <v>93</v>
      </c>
      <c r="H12" s="164"/>
      <c r="I12" s="155" t="s">
        <v>199</v>
      </c>
      <c r="J12" s="155" t="s">
        <v>200</v>
      </c>
      <c r="L12" s="154" t="s">
        <v>141</v>
      </c>
      <c r="M12" s="155" t="s">
        <v>199</v>
      </c>
      <c r="N12" s="155" t="s">
        <v>200</v>
      </c>
    </row>
    <row r="13" spans="1:14" ht="13.5" customHeight="1">
      <c r="A13" s="165">
        <v>0.5208333333430346</v>
      </c>
      <c r="B13" s="166"/>
      <c r="C13" s="167" t="str">
        <f>C4</f>
        <v>COOL</v>
      </c>
      <c r="D13" s="168">
        <v>13</v>
      </c>
      <c r="E13" s="168"/>
      <c r="G13" s="255" t="str">
        <f>C5</f>
        <v>POKAI</v>
      </c>
      <c r="H13" s="256"/>
      <c r="I13" s="168">
        <v>13</v>
      </c>
      <c r="J13" s="168"/>
      <c r="L13" s="167" t="str">
        <f>C8</f>
        <v>Huck Finn</v>
      </c>
      <c r="M13" s="168">
        <v>13</v>
      </c>
      <c r="N13" s="168"/>
    </row>
    <row r="14" spans="1:14" s="152" customFormat="1" ht="12.75" customHeight="1">
      <c r="A14" s="160" t="s">
        <v>2</v>
      </c>
      <c r="B14" s="166"/>
      <c r="C14" s="168" t="s">
        <v>202</v>
      </c>
      <c r="D14" s="171" t="s">
        <v>359</v>
      </c>
      <c r="E14" s="172"/>
      <c r="F14" s="166"/>
      <c r="G14" s="169" t="s">
        <v>202</v>
      </c>
      <c r="H14" s="170"/>
      <c r="I14" s="171" t="s">
        <v>360</v>
      </c>
      <c r="J14" s="172"/>
      <c r="L14" s="168" t="s">
        <v>202</v>
      </c>
      <c r="M14" s="171" t="s">
        <v>361</v>
      </c>
      <c r="N14" s="172"/>
    </row>
    <row r="15" spans="1:14" ht="13.5" customHeight="1">
      <c r="A15" s="165">
        <v>0.07638888887595385</v>
      </c>
      <c r="B15" s="166"/>
      <c r="C15" s="167" t="str">
        <f>C6</f>
        <v>The Superfreaks</v>
      </c>
      <c r="D15" s="168">
        <v>7</v>
      </c>
      <c r="E15" s="168"/>
      <c r="G15" s="255" t="str">
        <f>C7</f>
        <v>Kung Fu Hustle</v>
      </c>
      <c r="H15" s="256"/>
      <c r="I15" s="168">
        <v>2</v>
      </c>
      <c r="J15" s="168"/>
      <c r="L15" s="167" t="str">
        <f>C9</f>
        <v>Dark Forces</v>
      </c>
      <c r="M15" s="168">
        <v>4</v>
      </c>
      <c r="N15" s="168"/>
    </row>
    <row r="16" spans="1:12" ht="6" customHeight="1">
      <c r="A16" s="152"/>
      <c r="B16" s="166"/>
      <c r="C16" s="173"/>
      <c r="D16" s="166"/>
      <c r="E16" s="166"/>
      <c r="F16" s="166"/>
      <c r="G16" s="173"/>
      <c r="H16" s="173"/>
      <c r="I16" s="166"/>
      <c r="J16" s="166"/>
      <c r="L16" s="151"/>
    </row>
    <row r="17" spans="1:14" ht="14.25" customHeight="1">
      <c r="A17" s="162" t="s">
        <v>198</v>
      </c>
      <c r="B17" s="149"/>
      <c r="C17" s="154" t="str">
        <f>C12</f>
        <v>Rugby East North</v>
      </c>
      <c r="D17" s="155" t="s">
        <v>199</v>
      </c>
      <c r="E17" s="155" t="s">
        <v>200</v>
      </c>
      <c r="F17" s="149"/>
      <c r="G17" s="163" t="str">
        <f>G12</f>
        <v>Rugby East South</v>
      </c>
      <c r="H17" s="164"/>
      <c r="I17" s="155" t="s">
        <v>199</v>
      </c>
      <c r="J17" s="155" t="s">
        <v>200</v>
      </c>
      <c r="L17" s="154" t="str">
        <f>L12</f>
        <v>Greenspace #2</v>
      </c>
      <c r="M17" s="155" t="s">
        <v>199</v>
      </c>
      <c r="N17" s="155" t="s">
        <v>200</v>
      </c>
    </row>
    <row r="18" spans="1:14" ht="13.5" customHeight="1">
      <c r="A18" s="174">
        <v>0.1458333333430346</v>
      </c>
      <c r="B18" s="166"/>
      <c r="C18" s="167" t="str">
        <f>C4</f>
        <v>COOL</v>
      </c>
      <c r="D18" s="168">
        <v>13</v>
      </c>
      <c r="E18" s="168"/>
      <c r="F18" s="166"/>
      <c r="G18" s="255" t="str">
        <f>C5</f>
        <v>POKAI</v>
      </c>
      <c r="H18" s="256"/>
      <c r="I18" s="168">
        <v>13</v>
      </c>
      <c r="J18" s="168"/>
      <c r="L18" s="159" t="str">
        <f>C6</f>
        <v>The Superfreaks</v>
      </c>
      <c r="M18" s="168">
        <v>13</v>
      </c>
      <c r="N18" s="168"/>
    </row>
    <row r="19" spans="1:14" s="152" customFormat="1" ht="12.75" customHeight="1">
      <c r="A19" s="160" t="s">
        <v>2</v>
      </c>
      <c r="B19" s="166"/>
      <c r="C19" s="168" t="s">
        <v>202</v>
      </c>
      <c r="D19" s="171" t="s">
        <v>362</v>
      </c>
      <c r="E19" s="172"/>
      <c r="F19" s="166"/>
      <c r="G19" s="169" t="s">
        <v>202</v>
      </c>
      <c r="H19" s="170"/>
      <c r="I19" s="171" t="s">
        <v>363</v>
      </c>
      <c r="J19" s="172"/>
      <c r="L19" s="168" t="s">
        <v>202</v>
      </c>
      <c r="M19" s="171" t="s">
        <v>364</v>
      </c>
      <c r="N19" s="172"/>
    </row>
    <row r="20" spans="1:14" ht="13.5" customHeight="1">
      <c r="A20" s="165">
        <v>0.20138888887595385</v>
      </c>
      <c r="B20" s="166"/>
      <c r="C20" s="167" t="str">
        <f>C8</f>
        <v>Huck Finn</v>
      </c>
      <c r="D20" s="168">
        <v>8</v>
      </c>
      <c r="E20" s="168"/>
      <c r="F20" s="166"/>
      <c r="G20" s="175" t="str">
        <f>C9</f>
        <v>Dark Forces</v>
      </c>
      <c r="H20" s="176"/>
      <c r="I20" s="168">
        <v>2</v>
      </c>
      <c r="J20" s="168"/>
      <c r="L20" s="167" t="str">
        <f>C7</f>
        <v>Kung Fu Hustle</v>
      </c>
      <c r="M20" s="168">
        <v>1</v>
      </c>
      <c r="N20" s="168"/>
    </row>
    <row r="21" spans="1:12" ht="6" customHeight="1">
      <c r="A21" s="152"/>
      <c r="B21" s="166"/>
      <c r="C21" s="173"/>
      <c r="D21" s="166"/>
      <c r="E21" s="166"/>
      <c r="F21" s="166"/>
      <c r="G21" s="173"/>
      <c r="H21" s="173"/>
      <c r="I21" s="166"/>
      <c r="J21" s="166"/>
      <c r="L21" s="151"/>
    </row>
    <row r="22" spans="1:14" ht="14.25" customHeight="1">
      <c r="A22" s="162" t="s">
        <v>198</v>
      </c>
      <c r="B22" s="149"/>
      <c r="C22" s="154" t="str">
        <f>C17</f>
        <v>Rugby East North</v>
      </c>
      <c r="D22" s="155" t="s">
        <v>199</v>
      </c>
      <c r="E22" s="155" t="s">
        <v>200</v>
      </c>
      <c r="F22" s="149"/>
      <c r="G22" s="163" t="str">
        <f>G17</f>
        <v>Rugby East South</v>
      </c>
      <c r="H22" s="164"/>
      <c r="I22" s="155" t="s">
        <v>199</v>
      </c>
      <c r="J22" s="155" t="s">
        <v>200</v>
      </c>
      <c r="L22" s="154" t="str">
        <f>L17</f>
        <v>Greenspace #2</v>
      </c>
      <c r="M22" s="155" t="s">
        <v>199</v>
      </c>
      <c r="N22" s="155" t="s">
        <v>200</v>
      </c>
    </row>
    <row r="23" spans="1:14" ht="13.5" customHeight="1">
      <c r="A23" s="174">
        <v>0.2083333333430346</v>
      </c>
      <c r="B23" s="166"/>
      <c r="C23" s="167" t="str">
        <f>C4</f>
        <v>COOL</v>
      </c>
      <c r="D23" s="168">
        <v>13</v>
      </c>
      <c r="E23" s="168"/>
      <c r="F23" s="166"/>
      <c r="G23" s="255" t="str">
        <f>C5</f>
        <v>POKAI</v>
      </c>
      <c r="H23" s="256"/>
      <c r="I23" s="168">
        <v>13</v>
      </c>
      <c r="J23" s="168"/>
      <c r="L23" s="167" t="str">
        <f>C7</f>
        <v>Kung Fu Hustle</v>
      </c>
      <c r="M23" s="168">
        <v>3</v>
      </c>
      <c r="N23" s="168"/>
    </row>
    <row r="24" spans="1:14" s="152" customFormat="1" ht="12.75" customHeight="1">
      <c r="A24" s="160" t="s">
        <v>2</v>
      </c>
      <c r="B24" s="166"/>
      <c r="C24" s="168" t="s">
        <v>202</v>
      </c>
      <c r="D24" s="171" t="s">
        <v>365</v>
      </c>
      <c r="E24" s="172"/>
      <c r="F24" s="166"/>
      <c r="G24" s="169" t="s">
        <v>202</v>
      </c>
      <c r="H24" s="170"/>
      <c r="I24" s="171" t="s">
        <v>366</v>
      </c>
      <c r="J24" s="172"/>
      <c r="L24" s="168" t="s">
        <v>202</v>
      </c>
      <c r="M24" s="171" t="s">
        <v>367</v>
      </c>
      <c r="N24" s="172"/>
    </row>
    <row r="25" spans="1:14" ht="13.5" customHeight="1">
      <c r="A25" s="165">
        <v>0.26388888887595385</v>
      </c>
      <c r="B25" s="166"/>
      <c r="C25" s="167" t="str">
        <f>C9</f>
        <v>Dark Forces</v>
      </c>
      <c r="D25" s="168">
        <v>5</v>
      </c>
      <c r="E25" s="168"/>
      <c r="F25" s="166"/>
      <c r="G25" s="255" t="str">
        <f>C6</f>
        <v>The Superfreaks</v>
      </c>
      <c r="H25" s="256"/>
      <c r="I25" s="168">
        <v>10</v>
      </c>
      <c r="J25" s="168"/>
      <c r="L25" s="167" t="str">
        <f>C8</f>
        <v>Huck Finn</v>
      </c>
      <c r="M25" s="168">
        <v>13</v>
      </c>
      <c r="N25" s="168"/>
    </row>
    <row r="26" spans="2:12" ht="6" customHeight="1">
      <c r="B26" s="166"/>
      <c r="C26" s="173"/>
      <c r="D26" s="166"/>
      <c r="E26" s="166"/>
      <c r="F26" s="166"/>
      <c r="G26" s="173"/>
      <c r="H26" s="173"/>
      <c r="I26" s="166"/>
      <c r="J26" s="166"/>
      <c r="L26" s="151"/>
    </row>
    <row r="27" spans="1:14" ht="14.25" customHeight="1">
      <c r="A27" s="162" t="s">
        <v>198</v>
      </c>
      <c r="B27" s="149"/>
      <c r="C27" s="154" t="str">
        <f>C17</f>
        <v>Rugby East North</v>
      </c>
      <c r="D27" s="155" t="s">
        <v>199</v>
      </c>
      <c r="E27" s="155" t="s">
        <v>200</v>
      </c>
      <c r="F27" s="149"/>
      <c r="G27" s="163" t="str">
        <f>G22</f>
        <v>Rugby East South</v>
      </c>
      <c r="H27" s="164"/>
      <c r="I27" s="155" t="s">
        <v>199</v>
      </c>
      <c r="J27" s="155" t="s">
        <v>200</v>
      </c>
      <c r="L27" s="154" t="str">
        <f>L22</f>
        <v>Greenspace #2</v>
      </c>
      <c r="M27" s="155" t="s">
        <v>199</v>
      </c>
      <c r="N27" s="155" t="s">
        <v>200</v>
      </c>
    </row>
    <row r="28" spans="1:14" ht="13.5" customHeight="1">
      <c r="A28" s="174">
        <v>0.2708333333430346</v>
      </c>
      <c r="B28" s="166"/>
      <c r="C28" s="167" t="str">
        <f>C4</f>
        <v>COOL</v>
      </c>
      <c r="D28" s="168">
        <v>13</v>
      </c>
      <c r="E28" s="168"/>
      <c r="F28" s="166"/>
      <c r="G28" s="255" t="str">
        <f>C7</f>
        <v>Kung Fu Hustle</v>
      </c>
      <c r="H28" s="256"/>
      <c r="I28" s="168">
        <v>13</v>
      </c>
      <c r="J28" s="168"/>
      <c r="L28" s="167" t="str">
        <f>C6</f>
        <v>The Superfreaks</v>
      </c>
      <c r="M28" s="168">
        <v>13</v>
      </c>
      <c r="N28" s="168"/>
    </row>
    <row r="29" spans="1:14" s="152" customFormat="1" ht="12.75" customHeight="1">
      <c r="A29" s="160" t="s">
        <v>2</v>
      </c>
      <c r="B29" s="166"/>
      <c r="C29" s="168" t="s">
        <v>202</v>
      </c>
      <c r="D29" s="171" t="s">
        <v>368</v>
      </c>
      <c r="E29" s="172"/>
      <c r="F29" s="166"/>
      <c r="G29" s="169" t="s">
        <v>202</v>
      </c>
      <c r="H29" s="170"/>
      <c r="I29" s="171" t="s">
        <v>369</v>
      </c>
      <c r="J29" s="172"/>
      <c r="L29" s="168" t="s">
        <v>202</v>
      </c>
      <c r="M29" s="171" t="s">
        <v>370</v>
      </c>
      <c r="N29" s="172"/>
    </row>
    <row r="30" spans="1:14" ht="13.5" customHeight="1">
      <c r="A30" s="165">
        <v>0.32638888887595385</v>
      </c>
      <c r="B30" s="166"/>
      <c r="C30" s="167" t="str">
        <f>C5</f>
        <v>POKAI</v>
      </c>
      <c r="D30" s="168">
        <v>12</v>
      </c>
      <c r="E30" s="168"/>
      <c r="F30" s="166"/>
      <c r="G30" s="255" t="str">
        <f>C9</f>
        <v>Dark Forces</v>
      </c>
      <c r="H30" s="256"/>
      <c r="I30" s="168">
        <v>7</v>
      </c>
      <c r="J30" s="168"/>
      <c r="L30" s="167" t="str">
        <f>C8</f>
        <v>Huck Finn</v>
      </c>
      <c r="M30" s="168">
        <v>8</v>
      </c>
      <c r="N30" s="168"/>
    </row>
    <row r="31" spans="1:12" ht="6" customHeight="1">
      <c r="A31" s="152"/>
      <c r="B31" s="166"/>
      <c r="C31" s="173"/>
      <c r="D31" s="166"/>
      <c r="E31" s="166"/>
      <c r="F31" s="166"/>
      <c r="G31" s="166"/>
      <c r="H31" s="173"/>
      <c r="I31" s="166"/>
      <c r="J31" s="166"/>
      <c r="L31" s="151"/>
    </row>
  </sheetData>
  <mergeCells count="9">
    <mergeCell ref="K2:N2"/>
    <mergeCell ref="A1:N1"/>
    <mergeCell ref="G25:H25"/>
    <mergeCell ref="G28:H28"/>
    <mergeCell ref="G30:H30"/>
    <mergeCell ref="G13:H13"/>
    <mergeCell ref="G15:H15"/>
    <mergeCell ref="G18:H18"/>
    <mergeCell ref="G23:H23"/>
  </mergeCells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I2" sqref="I2:N2"/>
    </sheetView>
  </sheetViews>
  <sheetFormatPr defaultColWidth="9.140625" defaultRowHeight="11.25" customHeight="1"/>
  <cols>
    <col min="1" max="1" width="6.7109375" style="179" customWidth="1"/>
    <col min="2" max="2" width="0.85546875" style="179" customWidth="1"/>
    <col min="3" max="3" width="15.7109375" style="180" customWidth="1"/>
    <col min="4" max="4" width="4.00390625" style="181" customWidth="1"/>
    <col min="5" max="5" width="3.7109375" style="179" customWidth="1"/>
    <col min="6" max="6" width="4.28125" style="179" customWidth="1"/>
    <col min="7" max="7" width="3.7109375" style="179" customWidth="1"/>
    <col min="8" max="8" width="13.421875" style="180" customWidth="1"/>
    <col min="9" max="9" width="3.57421875" style="179" customWidth="1"/>
    <col min="10" max="10" width="3.8515625" style="179" customWidth="1"/>
    <col min="11" max="11" width="8.421875" style="179" customWidth="1"/>
    <col min="12" max="14" width="4.7109375" style="179" customWidth="1"/>
    <col min="15" max="254" width="9.140625" style="179" bestFit="1" customWidth="1"/>
  </cols>
  <sheetData>
    <row r="1" spans="1:14" s="177" customFormat="1" ht="11.25" customHeight="1">
      <c r="A1" s="261" t="s">
        <v>295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9:14" ht="17.25" customHeight="1">
      <c r="I2" s="246" t="s">
        <v>332</v>
      </c>
      <c r="J2" s="246"/>
      <c r="K2" s="246"/>
      <c r="L2" s="246"/>
      <c r="M2" s="246"/>
      <c r="N2" s="246"/>
    </row>
    <row r="3" spans="1:14" ht="12" customHeight="1">
      <c r="A3" s="30"/>
      <c r="B3" s="182"/>
      <c r="C3" s="183" t="s">
        <v>371</v>
      </c>
      <c r="D3" s="184" t="s">
        <v>297</v>
      </c>
      <c r="E3" s="184" t="s">
        <v>298</v>
      </c>
      <c r="F3" s="184" t="s">
        <v>200</v>
      </c>
      <c r="G3" s="184" t="s">
        <v>299</v>
      </c>
      <c r="I3" s="42"/>
      <c r="J3" s="260" t="s">
        <v>371</v>
      </c>
      <c r="K3" s="260"/>
      <c r="L3" s="260"/>
      <c r="M3" s="184" t="s">
        <v>297</v>
      </c>
      <c r="N3" s="184" t="s">
        <v>298</v>
      </c>
    </row>
    <row r="4" spans="1:14" ht="11.25" customHeight="1">
      <c r="A4" s="181"/>
      <c r="B4" s="185"/>
      <c r="C4" s="186" t="s">
        <v>288</v>
      </c>
      <c r="D4" s="187">
        <f>IF(D18&gt;D20,1,0)+IF(D23&gt;D25,1,0)+IF(D28&gt;D30,1,0)+IF(D33&gt;D35,1,0)</f>
        <v>4</v>
      </c>
      <c r="E4" s="187">
        <f>IF(D18&lt;D20,1,0)+IF(D23&lt;D25,1,0)+IF(D28&lt;D30,1,0)+IF(D33&lt;D35,1,0)</f>
        <v>0</v>
      </c>
      <c r="F4" s="187">
        <f>E18+E23+E28+E33</f>
        <v>0</v>
      </c>
      <c r="G4" s="187">
        <f>D18+D23+D28+D33-D35-D30-D25-D20</f>
        <v>43</v>
      </c>
      <c r="I4" s="188" t="s">
        <v>23</v>
      </c>
      <c r="J4" s="200" t="s">
        <v>288</v>
      </c>
      <c r="K4" s="201"/>
      <c r="L4" s="202"/>
      <c r="M4" s="187">
        <v>4</v>
      </c>
      <c r="N4" s="187">
        <v>0</v>
      </c>
    </row>
    <row r="5" spans="1:14" ht="11.25" customHeight="1">
      <c r="A5" s="181"/>
      <c r="B5" s="185"/>
      <c r="C5" s="186" t="s">
        <v>372</v>
      </c>
      <c r="D5" s="187">
        <f>IF(D13&gt;D15,1,0)+IF(I18&gt;I20,1,0)+IF(I23&gt;I25,1,0)+IF(D35&gt;D33,1,0)</f>
        <v>3</v>
      </c>
      <c r="E5" s="187">
        <f>IF(D13&lt;D15,1,0)+IF(I18&lt;I20,1,0)+IF(I23&lt;I25,1,0)+IF(D35&lt;D33,1,0)</f>
        <v>1</v>
      </c>
      <c r="F5" s="187">
        <f>E13+J18+J23+E35</f>
        <v>0</v>
      </c>
      <c r="G5" s="187">
        <f>D13+I18+I23+D35-D33-I25-I20-D15</f>
        <v>14</v>
      </c>
      <c r="I5" s="188" t="s">
        <v>35</v>
      </c>
      <c r="J5" s="200" t="s">
        <v>372</v>
      </c>
      <c r="K5" s="201"/>
      <c r="L5" s="202"/>
      <c r="M5" s="187">
        <v>3</v>
      </c>
      <c r="N5" s="187">
        <v>1</v>
      </c>
    </row>
    <row r="6" spans="1:14" ht="11.25" customHeight="1">
      <c r="A6" s="181"/>
      <c r="B6" s="185"/>
      <c r="C6" s="189"/>
      <c r="D6" s="190">
        <f>IF(D15&gt;D13,1,0)+IF(M23&gt;M25,1,0)+IF(I30&gt;I28,1,0)+IF(M33&gt;M35,1,0)</f>
        <v>0</v>
      </c>
      <c r="E6" s="190">
        <f>IF(D15&lt;D13,1,0)+IF(M23&lt;M25,1,0)+IF(I30&lt;I28,1,0)+IF(M33&lt;M35,1,0)</f>
        <v>2</v>
      </c>
      <c r="F6" s="190">
        <f>E15+N23+J30+N33</f>
        <v>0</v>
      </c>
      <c r="G6" s="190">
        <f>D15+M23+I30+M33-M35-I28-M25-D13</f>
        <v>-9</v>
      </c>
      <c r="I6" s="188" t="s">
        <v>24</v>
      </c>
      <c r="J6" s="200" t="s">
        <v>373</v>
      </c>
      <c r="K6" s="201"/>
      <c r="L6" s="202"/>
      <c r="M6" s="187">
        <v>2</v>
      </c>
      <c r="N6" s="187">
        <v>2</v>
      </c>
    </row>
    <row r="7" spans="1:14" ht="11.25" customHeight="1">
      <c r="A7" s="181"/>
      <c r="B7" s="185"/>
      <c r="C7" s="186" t="s">
        <v>373</v>
      </c>
      <c r="D7" s="187">
        <f>IF(D15&gt;D13,1,0)+IF(D20&gt;D18,1,0)+IF(I28&gt;I30,1,0)+IF(I33&gt;I35,1,0)</f>
        <v>2</v>
      </c>
      <c r="E7" s="187">
        <f>IF(D15&lt;D13,1,0)+IF(D20&lt;D18,1,0)+IF(I28&lt;I30,1,0)+IF(I33&lt;I35,1,0)</f>
        <v>2</v>
      </c>
      <c r="F7" s="187">
        <f>E15+E20+J28+J33</f>
        <v>0</v>
      </c>
      <c r="G7" s="187">
        <f>D15+D20+I28+I33-I35-I30-D18-D13</f>
        <v>-4</v>
      </c>
      <c r="I7" s="188" t="s">
        <v>36</v>
      </c>
      <c r="J7" s="200" t="s">
        <v>374</v>
      </c>
      <c r="K7" s="201"/>
      <c r="L7" s="202"/>
      <c r="M7" s="187">
        <v>1</v>
      </c>
      <c r="N7" s="187">
        <v>3</v>
      </c>
    </row>
    <row r="8" spans="1:14" ht="11.25" customHeight="1">
      <c r="A8" s="181"/>
      <c r="B8" s="185"/>
      <c r="C8" s="186" t="s">
        <v>374</v>
      </c>
      <c r="D8" s="187">
        <f>IF(I13&gt;I15,1,0)+IF(I20&gt;I18,1,0)+IF(D25&gt;D23,1,0)+IF(I30&gt;I28,1,0)</f>
        <v>1</v>
      </c>
      <c r="E8" s="187">
        <f>IF(I13&lt;I15,1,0)+IF(I20&lt;I18,1,0)+IF(D25&lt;D23,1,0)+IF(I30&lt;I28,1,0)</f>
        <v>3</v>
      </c>
      <c r="F8" s="187">
        <f>J13+J20+E25+J30</f>
        <v>0</v>
      </c>
      <c r="G8" s="187">
        <f>I13+I20+D25+I30-I28-D23-I18-I15</f>
        <v>-24</v>
      </c>
      <c r="I8" s="188" t="s">
        <v>25</v>
      </c>
      <c r="J8" s="200" t="s">
        <v>375</v>
      </c>
      <c r="K8" s="201"/>
      <c r="L8" s="202"/>
      <c r="M8" s="187">
        <v>0</v>
      </c>
      <c r="N8" s="187">
        <v>4</v>
      </c>
    </row>
    <row r="9" spans="1:7" ht="12" customHeight="1">
      <c r="A9" s="181"/>
      <c r="B9" s="181"/>
      <c r="C9" s="186" t="s">
        <v>375</v>
      </c>
      <c r="D9" s="187">
        <f>IF(I15&gt;I13,1,0)+IF(I25&gt;I23,1,0)+IF(D30&gt;D28,1,0)+IF(I35&gt;I33,1,0)</f>
        <v>0</v>
      </c>
      <c r="E9" s="187">
        <f>IF(I15&lt;I13,1,0)+IF(I25&lt;I23,1,0)+IF(D30&lt;D28,1,0)+IF(I35&lt;I33,1,0)</f>
        <v>4</v>
      </c>
      <c r="F9" s="187">
        <f>J15+J25+E30+J35</f>
        <v>0</v>
      </c>
      <c r="G9" s="187">
        <f>I15+I25+D30+I35-I33-D28-I23-I13</f>
        <v>-29</v>
      </c>
    </row>
    <row r="10" spans="1:11" ht="6" customHeight="1">
      <c r="A10" s="181"/>
      <c r="B10" s="181"/>
      <c r="E10" s="181"/>
      <c r="F10" s="181"/>
      <c r="G10" s="181"/>
      <c r="I10" s="262"/>
      <c r="J10" s="262"/>
      <c r="K10" s="262"/>
    </row>
    <row r="11" spans="1:10" ht="6" customHeight="1">
      <c r="A11" s="181"/>
      <c r="B11" s="181"/>
      <c r="E11" s="181"/>
      <c r="F11" s="181"/>
      <c r="G11" s="181"/>
      <c r="I11" s="181"/>
      <c r="J11" s="181"/>
    </row>
    <row r="12" spans="1:14" ht="14.25" customHeight="1">
      <c r="A12" s="29" t="s">
        <v>198</v>
      </c>
      <c r="B12" s="30"/>
      <c r="C12" s="183" t="s">
        <v>103</v>
      </c>
      <c r="D12" s="184" t="s">
        <v>199</v>
      </c>
      <c r="E12" s="184" t="s">
        <v>200</v>
      </c>
      <c r="F12" s="30"/>
      <c r="G12" s="191" t="s">
        <v>112</v>
      </c>
      <c r="H12" s="192"/>
      <c r="I12" s="184" t="s">
        <v>199</v>
      </c>
      <c r="J12" s="184" t="s">
        <v>200</v>
      </c>
      <c r="L12" s="178"/>
      <c r="M12" s="30"/>
      <c r="N12" s="30"/>
    </row>
    <row r="13" spans="1:14" ht="13.5" customHeight="1">
      <c r="A13" s="34">
        <v>0.5208333333430346</v>
      </c>
      <c r="B13" s="32"/>
      <c r="C13" s="193" t="str">
        <f>C5</f>
        <v>Jonathan</v>
      </c>
      <c r="D13" s="194">
        <v>13</v>
      </c>
      <c r="E13" s="194"/>
      <c r="G13" s="258" t="str">
        <f>C8</f>
        <v>Eleven</v>
      </c>
      <c r="H13" s="259"/>
      <c r="I13" s="33">
        <v>13</v>
      </c>
      <c r="J13" s="33"/>
      <c r="L13" s="195"/>
      <c r="M13" s="32"/>
      <c r="N13" s="32"/>
    </row>
    <row r="14" spans="1:14" s="181" customFormat="1" ht="12.75" customHeight="1">
      <c r="A14" s="187" t="s">
        <v>2</v>
      </c>
      <c r="B14" s="32"/>
      <c r="C14" s="33" t="s">
        <v>202</v>
      </c>
      <c r="D14" s="196" t="s">
        <v>376</v>
      </c>
      <c r="E14" s="197"/>
      <c r="F14" s="32"/>
      <c r="G14" s="258" t="s">
        <v>202</v>
      </c>
      <c r="H14" s="259"/>
      <c r="I14" s="196" t="s">
        <v>377</v>
      </c>
      <c r="J14" s="197"/>
      <c r="L14" s="32"/>
      <c r="M14" s="198"/>
      <c r="N14" s="198"/>
    </row>
    <row r="15" spans="1:14" ht="13.5" customHeight="1">
      <c r="A15" s="34">
        <v>0.07638888887595385</v>
      </c>
      <c r="B15" s="32"/>
      <c r="C15" s="199" t="str">
        <f>C7</f>
        <v>SPIN</v>
      </c>
      <c r="D15" s="33">
        <v>9</v>
      </c>
      <c r="E15" s="33"/>
      <c r="G15" s="258" t="str">
        <f>C9</f>
        <v>Hot Disc Charge</v>
      </c>
      <c r="H15" s="259"/>
      <c r="I15" s="33">
        <v>10</v>
      </c>
      <c r="J15" s="33"/>
      <c r="L15" s="195"/>
      <c r="M15" s="32"/>
      <c r="N15" s="32"/>
    </row>
    <row r="16" spans="1:12" ht="6" customHeight="1">
      <c r="A16" s="181"/>
      <c r="B16" s="32"/>
      <c r="C16" s="195"/>
      <c r="D16" s="32"/>
      <c r="E16" s="32"/>
      <c r="F16" s="32"/>
      <c r="G16" s="195"/>
      <c r="H16" s="195"/>
      <c r="I16" s="32"/>
      <c r="J16" s="32"/>
      <c r="L16" s="180"/>
    </row>
    <row r="17" spans="1:10" ht="14.25" customHeight="1">
      <c r="A17" s="29" t="s">
        <v>198</v>
      </c>
      <c r="C17" s="183" t="s">
        <v>378</v>
      </c>
      <c r="D17" s="184"/>
      <c r="E17" s="184"/>
      <c r="G17" s="191" t="s">
        <v>379</v>
      </c>
      <c r="H17" s="192"/>
      <c r="I17" s="184"/>
      <c r="J17" s="184"/>
    </row>
    <row r="18" spans="1:10" ht="13.5" customHeight="1">
      <c r="A18" s="34">
        <v>0.08333333334303461</v>
      </c>
      <c r="C18" s="193" t="str">
        <f>C4</f>
        <v>Big Hammers</v>
      </c>
      <c r="D18" s="194">
        <v>13</v>
      </c>
      <c r="E18" s="194"/>
      <c r="G18" s="258" t="str">
        <f>C5</f>
        <v>Jonathan</v>
      </c>
      <c r="H18" s="259"/>
      <c r="I18" s="33">
        <v>13</v>
      </c>
      <c r="J18" s="33"/>
    </row>
    <row r="19" spans="1:10" s="181" customFormat="1" ht="12.75" customHeight="1">
      <c r="A19" s="187" t="s">
        <v>2</v>
      </c>
      <c r="C19" s="33" t="s">
        <v>202</v>
      </c>
      <c r="D19" s="196" t="s">
        <v>380</v>
      </c>
      <c r="E19" s="197"/>
      <c r="G19" s="258" t="s">
        <v>202</v>
      </c>
      <c r="H19" s="259"/>
      <c r="I19" s="196" t="s">
        <v>381</v>
      </c>
      <c r="J19" s="197"/>
    </row>
    <row r="20" spans="1:10" ht="13.5" customHeight="1">
      <c r="A20" s="34">
        <v>0.13888888887595385</v>
      </c>
      <c r="C20" s="199" t="str">
        <f>C7</f>
        <v>SPIN</v>
      </c>
      <c r="D20" s="33">
        <v>3</v>
      </c>
      <c r="E20" s="33"/>
      <c r="G20" s="258" t="str">
        <f>C8</f>
        <v>Eleven</v>
      </c>
      <c r="H20" s="259"/>
      <c r="I20" s="33">
        <v>4</v>
      </c>
      <c r="J20" s="33"/>
    </row>
    <row r="21" ht="6" customHeight="1"/>
    <row r="22" spans="1:14" ht="14.25" customHeight="1">
      <c r="A22" s="29" t="s">
        <v>198</v>
      </c>
      <c r="B22" s="30"/>
      <c r="C22" s="183" t="str">
        <f>C12</f>
        <v>Rugby West North</v>
      </c>
      <c r="D22" s="184" t="s">
        <v>199</v>
      </c>
      <c r="E22" s="184" t="s">
        <v>200</v>
      </c>
      <c r="F22" s="30"/>
      <c r="G22" s="191" t="str">
        <f>G12</f>
        <v>Rugby West South</v>
      </c>
      <c r="H22" s="192"/>
      <c r="I22" s="184" t="s">
        <v>199</v>
      </c>
      <c r="J22" s="184" t="s">
        <v>200</v>
      </c>
      <c r="L22" s="178"/>
      <c r="M22" s="30"/>
      <c r="N22" s="30"/>
    </row>
    <row r="23" spans="1:14" ht="13.5" customHeight="1">
      <c r="A23" s="31">
        <v>0.1458333333430346</v>
      </c>
      <c r="B23" s="32"/>
      <c r="C23" s="193" t="str">
        <f>C4</f>
        <v>Big Hammers</v>
      </c>
      <c r="D23" s="194">
        <v>13</v>
      </c>
      <c r="E23" s="194"/>
      <c r="F23" s="32"/>
      <c r="G23" s="258" t="str">
        <f>C5</f>
        <v>Jonathan</v>
      </c>
      <c r="H23" s="259"/>
      <c r="I23" s="33">
        <v>13</v>
      </c>
      <c r="J23" s="33"/>
      <c r="L23" s="180"/>
      <c r="M23" s="32"/>
      <c r="N23" s="32"/>
    </row>
    <row r="24" spans="1:14" s="181" customFormat="1" ht="12.75" customHeight="1">
      <c r="A24" s="187" t="s">
        <v>2</v>
      </c>
      <c r="B24" s="32"/>
      <c r="C24" s="33" t="s">
        <v>202</v>
      </c>
      <c r="D24" s="196" t="s">
        <v>382</v>
      </c>
      <c r="E24" s="197"/>
      <c r="F24" s="32"/>
      <c r="G24" s="258" t="s">
        <v>202</v>
      </c>
      <c r="H24" s="259"/>
      <c r="I24" s="196" t="s">
        <v>383</v>
      </c>
      <c r="J24" s="197"/>
      <c r="L24" s="32"/>
      <c r="M24" s="198"/>
      <c r="N24" s="198"/>
    </row>
    <row r="25" spans="1:14" ht="13.5" customHeight="1">
      <c r="A25" s="34">
        <v>0.20138888887595385</v>
      </c>
      <c r="B25" s="32"/>
      <c r="C25" s="199" t="str">
        <f>C8</f>
        <v>Eleven</v>
      </c>
      <c r="D25" s="33">
        <v>0</v>
      </c>
      <c r="E25" s="33"/>
      <c r="F25" s="32"/>
      <c r="G25" s="258" t="str">
        <f>C9</f>
        <v>Hot Disc Charge</v>
      </c>
      <c r="H25" s="259"/>
      <c r="I25" s="33">
        <v>5</v>
      </c>
      <c r="J25" s="33"/>
      <c r="L25" s="195"/>
      <c r="M25" s="32"/>
      <c r="N25" s="32"/>
    </row>
    <row r="26" spans="1:12" ht="6" customHeight="1">
      <c r="A26" s="181"/>
      <c r="B26" s="32"/>
      <c r="C26" s="195"/>
      <c r="D26" s="32"/>
      <c r="E26" s="32"/>
      <c r="F26" s="32"/>
      <c r="G26" s="195"/>
      <c r="H26" s="195"/>
      <c r="I26" s="32"/>
      <c r="J26" s="32"/>
      <c r="L26" s="180"/>
    </row>
    <row r="27" spans="1:14" ht="14.25" customHeight="1">
      <c r="A27" s="29" t="s">
        <v>198</v>
      </c>
      <c r="B27" s="30"/>
      <c r="C27" s="183" t="str">
        <f>C22</f>
        <v>Rugby West North</v>
      </c>
      <c r="D27" s="184" t="s">
        <v>199</v>
      </c>
      <c r="E27" s="184" t="s">
        <v>200</v>
      </c>
      <c r="F27" s="30"/>
      <c r="G27" s="191" t="str">
        <f>G22</f>
        <v>Rugby West South</v>
      </c>
      <c r="H27" s="192"/>
      <c r="I27" s="184" t="s">
        <v>199</v>
      </c>
      <c r="J27" s="184" t="s">
        <v>200</v>
      </c>
      <c r="L27" s="178"/>
      <c r="M27" s="30"/>
      <c r="N27" s="30"/>
    </row>
    <row r="28" spans="1:14" ht="13.5" customHeight="1">
      <c r="A28" s="31">
        <v>0.2083333333430346</v>
      </c>
      <c r="B28" s="32"/>
      <c r="C28" s="193" t="str">
        <f>C4</f>
        <v>Big Hammers</v>
      </c>
      <c r="D28" s="194">
        <v>13</v>
      </c>
      <c r="E28" s="194"/>
      <c r="F28" s="32"/>
      <c r="G28" s="258" t="str">
        <f>C7</f>
        <v>SPIN</v>
      </c>
      <c r="H28" s="259"/>
      <c r="I28" s="33">
        <v>13</v>
      </c>
      <c r="J28" s="33"/>
      <c r="L28" s="195"/>
      <c r="M28" s="32"/>
      <c r="N28" s="32"/>
    </row>
    <row r="29" spans="1:14" s="181" customFormat="1" ht="12.75" customHeight="1">
      <c r="A29" s="187" t="s">
        <v>2</v>
      </c>
      <c r="B29" s="32"/>
      <c r="C29" s="33" t="s">
        <v>202</v>
      </c>
      <c r="D29" s="196" t="s">
        <v>384</v>
      </c>
      <c r="E29" s="197"/>
      <c r="F29" s="32"/>
      <c r="G29" s="258" t="s">
        <v>202</v>
      </c>
      <c r="H29" s="259"/>
      <c r="I29" s="196" t="s">
        <v>385</v>
      </c>
      <c r="J29" s="197"/>
      <c r="L29" s="32"/>
      <c r="M29" s="198"/>
      <c r="N29" s="198"/>
    </row>
    <row r="30" spans="1:14" ht="13.5" customHeight="1">
      <c r="A30" s="34">
        <v>0.26388888887595385</v>
      </c>
      <c r="B30" s="32"/>
      <c r="C30" s="199" t="str">
        <f>C9</f>
        <v>Hot Disc Charge</v>
      </c>
      <c r="D30" s="33">
        <v>0</v>
      </c>
      <c r="E30" s="33"/>
      <c r="F30" s="32"/>
      <c r="G30" s="258" t="str">
        <f>C8</f>
        <v>Eleven</v>
      </c>
      <c r="H30" s="259"/>
      <c r="I30" s="33">
        <v>8</v>
      </c>
      <c r="J30" s="33"/>
      <c r="L30" s="195"/>
      <c r="M30" s="32"/>
      <c r="N30" s="32"/>
    </row>
    <row r="31" spans="2:12" ht="6" customHeight="1">
      <c r="B31" s="32"/>
      <c r="C31" s="195"/>
      <c r="D31" s="32"/>
      <c r="E31" s="32"/>
      <c r="F31" s="32"/>
      <c r="G31" s="195"/>
      <c r="H31" s="195"/>
      <c r="I31" s="32"/>
      <c r="J31" s="32"/>
      <c r="L31" s="180"/>
    </row>
    <row r="32" spans="1:14" ht="11.25" customHeight="1">
      <c r="A32" s="29" t="s">
        <v>198</v>
      </c>
      <c r="B32" s="30"/>
      <c r="C32" s="183" t="str">
        <f>C22</f>
        <v>Rugby West North</v>
      </c>
      <c r="D32" s="184" t="s">
        <v>199</v>
      </c>
      <c r="E32" s="184" t="s">
        <v>200</v>
      </c>
      <c r="F32" s="30"/>
      <c r="G32" s="191" t="str">
        <f>G22</f>
        <v>Rugby West South</v>
      </c>
      <c r="H32" s="192"/>
      <c r="I32" s="184" t="s">
        <v>199</v>
      </c>
      <c r="J32" s="184" t="s">
        <v>200</v>
      </c>
      <c r="L32" s="178"/>
      <c r="M32" s="30"/>
      <c r="N32" s="30"/>
    </row>
    <row r="33" spans="1:14" ht="11.25" customHeight="1">
      <c r="A33" s="31">
        <v>0.2708333333430346</v>
      </c>
      <c r="B33" s="32"/>
      <c r="C33" s="193" t="str">
        <f>C4</f>
        <v>Big Hammers</v>
      </c>
      <c r="D33" s="194">
        <v>13</v>
      </c>
      <c r="E33" s="194"/>
      <c r="F33" s="32"/>
      <c r="G33" s="258" t="str">
        <f>C7</f>
        <v>SPIN</v>
      </c>
      <c r="H33" s="259"/>
      <c r="I33" s="33">
        <v>13</v>
      </c>
      <c r="J33" s="33"/>
      <c r="L33" s="195"/>
      <c r="M33" s="32"/>
      <c r="N33" s="32"/>
    </row>
    <row r="34" spans="1:14" ht="11.25" customHeight="1">
      <c r="A34" s="187" t="s">
        <v>2</v>
      </c>
      <c r="B34" s="32"/>
      <c r="C34" s="33" t="s">
        <v>202</v>
      </c>
      <c r="D34" s="196" t="s">
        <v>386</v>
      </c>
      <c r="E34" s="197"/>
      <c r="F34" s="32"/>
      <c r="G34" s="258" t="s">
        <v>202</v>
      </c>
      <c r="H34" s="259"/>
      <c r="I34" s="196" t="s">
        <v>387</v>
      </c>
      <c r="J34" s="197"/>
      <c r="K34" s="181"/>
      <c r="L34" s="32"/>
      <c r="M34" s="198"/>
      <c r="N34" s="198"/>
    </row>
    <row r="35" spans="1:14" ht="11.25" customHeight="1">
      <c r="A35" s="34">
        <v>0.32638888887595385</v>
      </c>
      <c r="B35" s="32"/>
      <c r="C35" s="199" t="str">
        <f>C5</f>
        <v>Jonathan</v>
      </c>
      <c r="D35" s="33">
        <v>6</v>
      </c>
      <c r="E35" s="33"/>
      <c r="F35" s="32"/>
      <c r="G35" s="258" t="str">
        <f>C9</f>
        <v>Hot Disc Charge</v>
      </c>
      <c r="H35" s="259"/>
      <c r="I35" s="33">
        <v>8</v>
      </c>
      <c r="J35" s="33"/>
      <c r="L35" s="195"/>
      <c r="M35" s="32"/>
      <c r="N35" s="32"/>
    </row>
  </sheetData>
  <mergeCells count="19">
    <mergeCell ref="I2:N2"/>
    <mergeCell ref="A1:N1"/>
    <mergeCell ref="G35:H35"/>
    <mergeCell ref="I10:K10"/>
    <mergeCell ref="G19:H19"/>
    <mergeCell ref="G23:H23"/>
    <mergeCell ref="G25:H25"/>
    <mergeCell ref="G28:H28"/>
    <mergeCell ref="G30:H30"/>
    <mergeCell ref="G24:H24"/>
    <mergeCell ref="J3:L3"/>
    <mergeCell ref="G33:H33"/>
    <mergeCell ref="G15:H15"/>
    <mergeCell ref="G18:H18"/>
    <mergeCell ref="G20:H20"/>
    <mergeCell ref="G34:H34"/>
    <mergeCell ref="G14:H14"/>
    <mergeCell ref="G29:H29"/>
    <mergeCell ref="G13:H13"/>
  </mergeCells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G28" sqref="G28:H28"/>
    </sheetView>
  </sheetViews>
  <sheetFormatPr defaultColWidth="9.140625" defaultRowHeight="11.25" customHeight="1"/>
  <cols>
    <col min="1" max="1" width="6.7109375" style="206" customWidth="1"/>
    <col min="2" max="2" width="0.85546875" style="206" customWidth="1"/>
    <col min="3" max="3" width="15.7109375" style="207" customWidth="1"/>
    <col min="4" max="4" width="4.00390625" style="208" customWidth="1"/>
    <col min="5" max="5" width="3.7109375" style="206" customWidth="1"/>
    <col min="6" max="6" width="4.28125" style="206" customWidth="1"/>
    <col min="7" max="7" width="3.7109375" style="206" customWidth="1"/>
    <col min="8" max="8" width="13.421875" style="207" customWidth="1"/>
    <col min="9" max="10" width="3.7109375" style="206" customWidth="1"/>
    <col min="11" max="11" width="3.140625" style="206" customWidth="1"/>
    <col min="12" max="12" width="19.57421875" style="206" bestFit="1" customWidth="1"/>
    <col min="13" max="14" width="4.28125" style="206" customWidth="1"/>
    <col min="15" max="254" width="9.140625" style="206" bestFit="1" customWidth="1"/>
    <col min="255" max="16384" width="9.140625" style="209" customWidth="1"/>
  </cols>
  <sheetData>
    <row r="1" spans="1:8" s="203" customFormat="1" ht="11.25" customHeight="1">
      <c r="A1" s="203" t="s">
        <v>295</v>
      </c>
      <c r="C1" s="204"/>
      <c r="D1" s="205"/>
      <c r="H1" s="204"/>
    </row>
    <row r="2" spans="11:16" ht="12.75" customHeight="1">
      <c r="K2" s="246" t="s">
        <v>332</v>
      </c>
      <c r="L2" s="246"/>
      <c r="M2" s="246"/>
      <c r="N2" s="246"/>
      <c r="O2" s="234"/>
      <c r="P2" s="234"/>
    </row>
    <row r="3" spans="1:14" ht="12" customHeight="1">
      <c r="A3" s="205"/>
      <c r="B3" s="210"/>
      <c r="C3" s="211" t="s">
        <v>388</v>
      </c>
      <c r="D3" s="212" t="s">
        <v>297</v>
      </c>
      <c r="E3" s="212" t="s">
        <v>298</v>
      </c>
      <c r="F3" s="212" t="s">
        <v>200</v>
      </c>
      <c r="G3" s="212" t="s">
        <v>299</v>
      </c>
      <c r="K3" s="213"/>
      <c r="L3" s="214" t="s">
        <v>388</v>
      </c>
      <c r="M3" s="213" t="s">
        <v>297</v>
      </c>
      <c r="N3" s="213" t="s">
        <v>298</v>
      </c>
    </row>
    <row r="4" spans="1:14" ht="11.25" customHeight="1">
      <c r="A4" s="208"/>
      <c r="B4" s="215"/>
      <c r="C4" s="216" t="s">
        <v>389</v>
      </c>
      <c r="D4" s="217">
        <f>IF(D13&gt;D15,1,0)+IF(D18&gt;D20,1,0)+IF(D23&gt;D25,1,0)+IF(D28&gt;D30,1,0)</f>
        <v>4</v>
      </c>
      <c r="E4" s="217">
        <f>IF(D13&lt;D15,1,0)+IF(D18&lt;D20,1,0)+IF(D23&lt;D25,1,0)+IF(D28&lt;D30,1,0)</f>
        <v>0</v>
      </c>
      <c r="F4" s="217">
        <f>E13+E18+E23+E28</f>
        <v>13.04</v>
      </c>
      <c r="G4" s="217">
        <f>D13+D18+D23+D28-D30-D25-D20-D15</f>
        <v>30</v>
      </c>
      <c r="K4" s="214" t="s">
        <v>27</v>
      </c>
      <c r="L4" s="218" t="s">
        <v>389</v>
      </c>
      <c r="M4" s="218">
        <v>4</v>
      </c>
      <c r="N4" s="218">
        <v>0</v>
      </c>
    </row>
    <row r="5" spans="1:14" ht="11.25" customHeight="1">
      <c r="A5" s="208"/>
      <c r="B5" s="215"/>
      <c r="C5" s="216" t="s">
        <v>390</v>
      </c>
      <c r="D5" s="217">
        <f>IF(I13&gt;I15,1,0)+IF(I18&gt;I20,1,0)+IF(I23&gt;I25,1,0)+IF(D30&gt;D28,1,0)</f>
        <v>2</v>
      </c>
      <c r="E5" s="217">
        <f>IF(I18&lt;I20,1,0)+IF(I13&lt;I15,1,0)+IF(D30&lt;D28,1,0)+IF(I23&lt;I25,1,0)</f>
        <v>2</v>
      </c>
      <c r="F5" s="217">
        <f>J13+J18+J23+E28</f>
        <v>0</v>
      </c>
      <c r="G5" s="217">
        <f>I13+I18+I23+D28-D30-I25-I20-I15</f>
        <v>11</v>
      </c>
      <c r="K5" s="214" t="s">
        <v>31</v>
      </c>
      <c r="L5" s="218" t="s">
        <v>391</v>
      </c>
      <c r="M5" s="218">
        <v>4</v>
      </c>
      <c r="N5" s="218">
        <v>0</v>
      </c>
    </row>
    <row r="6" spans="1:14" ht="11.25" customHeight="1">
      <c r="A6" s="208"/>
      <c r="B6" s="215"/>
      <c r="C6" s="216" t="s">
        <v>392</v>
      </c>
      <c r="D6" s="217">
        <f>IF(D15&gt;D13,1,0)+IF(M18&gt;M20,1,0)+IF(I25&gt;I23,1,0)+IF(M28&gt;M30,1,0)</f>
        <v>1</v>
      </c>
      <c r="E6" s="217">
        <f>IF(D15&lt;D13,1,0)+IF(M18&lt;M20,1,0)+IF(I25&lt;I23,1,0)+IF(M28&lt;M30,1,0)</f>
        <v>3</v>
      </c>
      <c r="F6" s="217">
        <f>E15+N18+J25+N28</f>
        <v>3.5</v>
      </c>
      <c r="G6" s="217">
        <f>D15+M18+I25+M28-M30-I23-M20-D13</f>
        <v>2</v>
      </c>
      <c r="K6" s="214" t="s">
        <v>28</v>
      </c>
      <c r="L6" s="218" t="s">
        <v>390</v>
      </c>
      <c r="M6" s="218">
        <v>2</v>
      </c>
      <c r="N6" s="218">
        <v>2</v>
      </c>
    </row>
    <row r="7" spans="1:14" ht="22.5" customHeight="1">
      <c r="A7" s="208"/>
      <c r="B7" s="215"/>
      <c r="C7" s="219" t="s">
        <v>391</v>
      </c>
      <c r="D7" s="217">
        <f>IF(I15&gt;I13,1,0)+IF(M20&gt;M18,1,0)+IF(M23&gt;M25,1,0)+IF(I28&gt;I30,1,0)</f>
        <v>4</v>
      </c>
      <c r="E7" s="217">
        <f>IF(I15&lt;I13,1,0)+IF(M20&lt;M18,1,0)+IF(M23&lt;M25,1,0)+IF(I28&lt;I30,1,0)</f>
        <v>0</v>
      </c>
      <c r="F7" s="217">
        <f>J15+N20+N23+J28</f>
        <v>0</v>
      </c>
      <c r="G7" s="217">
        <f>I15+M20+M23+I28-I30-M25-M18-I13</f>
        <v>26</v>
      </c>
      <c r="K7" s="214" t="s">
        <v>32</v>
      </c>
      <c r="L7" s="218" t="s">
        <v>392</v>
      </c>
      <c r="M7" s="218">
        <v>1</v>
      </c>
      <c r="N7" s="218">
        <v>3</v>
      </c>
    </row>
    <row r="8" spans="1:14" ht="11.25" customHeight="1">
      <c r="A8" s="208"/>
      <c r="B8" s="215"/>
      <c r="C8" s="216" t="s">
        <v>393</v>
      </c>
      <c r="D8" s="217">
        <f>IF(M13&gt;M15,1,0)+IF(D20&gt;D18,1,0)+IF(M25&gt;M23,1,0)+IF(M30&gt;M28,1,0)</f>
        <v>0</v>
      </c>
      <c r="E8" s="217">
        <f>IF(M13&lt;M15,1,0)+IF(D20&lt;D18,1,0)+IF(M25&lt;M23,1,0)+IF(M30&lt;M28,1,0)</f>
        <v>4</v>
      </c>
      <c r="F8" s="217">
        <f>N13+E20+N25+N30</f>
        <v>4.5</v>
      </c>
      <c r="G8" s="217">
        <f>M13+D20+M25+M30-M28-M23-D18-M15</f>
        <v>-45</v>
      </c>
      <c r="K8" s="214" t="s">
        <v>29</v>
      </c>
      <c r="L8" s="218" t="s">
        <v>394</v>
      </c>
      <c r="M8" s="218">
        <v>1</v>
      </c>
      <c r="N8" s="218">
        <v>3</v>
      </c>
    </row>
    <row r="9" spans="1:14" ht="12" customHeight="1">
      <c r="A9" s="208"/>
      <c r="B9" s="208"/>
      <c r="C9" s="216" t="s">
        <v>394</v>
      </c>
      <c r="D9" s="217">
        <f>IF(M15&gt;M13,1,0)+IF(I20&gt;I18,1,0)+IF(D25&gt;D23,1,0)+IF(I30&gt;I28,1,0)</f>
        <v>1</v>
      </c>
      <c r="E9" s="217">
        <f>IF(M15&lt;M13,1,0)+IF(I20&lt;I18,1,0)+IF(D25&lt;D23,1,0)+IF(I30&lt;I28,1,0)</f>
        <v>3</v>
      </c>
      <c r="F9" s="217">
        <f>N15+J20+E25+J30</f>
        <v>0</v>
      </c>
      <c r="G9" s="217">
        <f>M15+I20+D25+I30-I28-D23-I18-M13</f>
        <v>-16</v>
      </c>
      <c r="K9" s="214" t="s">
        <v>33</v>
      </c>
      <c r="L9" s="218" t="s">
        <v>393</v>
      </c>
      <c r="M9" s="218">
        <v>0</v>
      </c>
      <c r="N9" s="218">
        <v>4</v>
      </c>
    </row>
    <row r="10" spans="1:7" ht="6" customHeight="1">
      <c r="A10" s="208"/>
      <c r="B10" s="208"/>
      <c r="E10" s="208"/>
      <c r="F10" s="208"/>
      <c r="G10" s="208"/>
    </row>
    <row r="11" spans="1:10" ht="12" customHeight="1">
      <c r="A11" s="208"/>
      <c r="B11" s="208"/>
      <c r="E11" s="208"/>
      <c r="F11" s="208"/>
      <c r="G11" s="208"/>
      <c r="I11" s="208"/>
      <c r="J11" s="208"/>
    </row>
    <row r="12" spans="1:14" ht="14.25" customHeight="1">
      <c r="A12" s="220" t="s">
        <v>198</v>
      </c>
      <c r="B12" s="205"/>
      <c r="C12" s="211" t="s">
        <v>38</v>
      </c>
      <c r="D12" s="212" t="s">
        <v>199</v>
      </c>
      <c r="E12" s="212" t="s">
        <v>200</v>
      </c>
      <c r="F12" s="205"/>
      <c r="G12" s="221" t="s">
        <v>46</v>
      </c>
      <c r="H12" s="222"/>
      <c r="I12" s="212" t="s">
        <v>199</v>
      </c>
      <c r="J12" s="212" t="s">
        <v>200</v>
      </c>
      <c r="L12" s="211" t="s">
        <v>54</v>
      </c>
      <c r="M12" s="212" t="s">
        <v>199</v>
      </c>
      <c r="N12" s="212" t="s">
        <v>200</v>
      </c>
    </row>
    <row r="13" spans="1:14" ht="13.5" customHeight="1">
      <c r="A13" s="223">
        <v>0.3333333333430346</v>
      </c>
      <c r="B13" s="224"/>
      <c r="C13" s="225" t="str">
        <f>C4</f>
        <v>Disc-Horde</v>
      </c>
      <c r="D13" s="226">
        <v>13</v>
      </c>
      <c r="E13" s="226">
        <v>4.5</v>
      </c>
      <c r="G13" s="263" t="str">
        <f>C5</f>
        <v>The Big Kahunas</v>
      </c>
      <c r="H13" s="264"/>
      <c r="I13" s="227">
        <v>10</v>
      </c>
      <c r="J13" s="227"/>
      <c r="L13" s="225" t="str">
        <f>C8</f>
        <v>Thundercats</v>
      </c>
      <c r="M13" s="226">
        <v>3</v>
      </c>
      <c r="N13" s="226"/>
    </row>
    <row r="14" spans="1:14" s="208" customFormat="1" ht="12.75" customHeight="1">
      <c r="A14" s="217" t="s">
        <v>2</v>
      </c>
      <c r="B14" s="224"/>
      <c r="C14" s="227" t="s">
        <v>202</v>
      </c>
      <c r="D14" s="228" t="s">
        <v>395</v>
      </c>
      <c r="E14" s="229"/>
      <c r="F14" s="224"/>
      <c r="G14" s="263" t="s">
        <v>202</v>
      </c>
      <c r="H14" s="264"/>
      <c r="I14" s="228" t="s">
        <v>396</v>
      </c>
      <c r="J14" s="229"/>
      <c r="L14" s="227" t="s">
        <v>202</v>
      </c>
      <c r="M14" s="228" t="s">
        <v>397</v>
      </c>
      <c r="N14" s="229"/>
    </row>
    <row r="15" spans="1:14" ht="24" customHeight="1">
      <c r="A15" s="230">
        <v>0.38888888887595385</v>
      </c>
      <c r="B15" s="224"/>
      <c r="C15" s="219" t="str">
        <f>C6</f>
        <v>Release The Hounds</v>
      </c>
      <c r="D15" s="227">
        <v>10</v>
      </c>
      <c r="E15" s="227">
        <v>3.5</v>
      </c>
      <c r="G15" s="263" t="str">
        <f>C7</f>
        <v>Hootenanni Pussy Willows</v>
      </c>
      <c r="H15" s="264"/>
      <c r="I15" s="227">
        <v>13</v>
      </c>
      <c r="J15" s="227"/>
      <c r="L15" s="219" t="str">
        <f>C9</f>
        <v>Bloor Velvets</v>
      </c>
      <c r="M15" s="227">
        <v>13</v>
      </c>
      <c r="N15" s="227"/>
    </row>
    <row r="16" spans="1:12" ht="6" customHeight="1">
      <c r="A16" s="208"/>
      <c r="B16" s="224"/>
      <c r="C16" s="231"/>
      <c r="D16" s="224"/>
      <c r="E16" s="224"/>
      <c r="F16" s="224"/>
      <c r="G16" s="231"/>
      <c r="H16" s="231"/>
      <c r="I16" s="224"/>
      <c r="J16" s="224"/>
      <c r="L16" s="207"/>
    </row>
    <row r="17" spans="1:14" ht="14.25" customHeight="1">
      <c r="A17" s="220" t="s">
        <v>198</v>
      </c>
      <c r="B17" s="205"/>
      <c r="C17" s="211" t="str">
        <f>C12</f>
        <v>Hockey 1</v>
      </c>
      <c r="D17" s="212" t="s">
        <v>199</v>
      </c>
      <c r="E17" s="212" t="s">
        <v>200</v>
      </c>
      <c r="F17" s="205"/>
      <c r="G17" s="221" t="str">
        <f>G12</f>
        <v>Hockey 2</v>
      </c>
      <c r="H17" s="222"/>
      <c r="I17" s="212" t="s">
        <v>199</v>
      </c>
      <c r="J17" s="212" t="s">
        <v>200</v>
      </c>
      <c r="L17" s="211" t="str">
        <f>L12</f>
        <v>Hockey 3</v>
      </c>
      <c r="M17" s="212" t="s">
        <v>199</v>
      </c>
      <c r="N17" s="212" t="s">
        <v>200</v>
      </c>
    </row>
    <row r="18" spans="1:14" ht="13.5" customHeight="1">
      <c r="A18" s="223">
        <v>0.3958333333430346</v>
      </c>
      <c r="B18" s="224"/>
      <c r="C18" s="225" t="str">
        <f>C4</f>
        <v>Disc-Horde</v>
      </c>
      <c r="D18" s="226">
        <v>13</v>
      </c>
      <c r="E18" s="226">
        <v>4.5</v>
      </c>
      <c r="F18" s="224"/>
      <c r="G18" s="263" t="str">
        <f>C5</f>
        <v>The Big Kahunas</v>
      </c>
      <c r="H18" s="264"/>
      <c r="I18" s="227">
        <v>13</v>
      </c>
      <c r="J18" s="227"/>
      <c r="L18" s="232" t="str">
        <f>C6</f>
        <v>Release The Hounds</v>
      </c>
      <c r="M18" s="226">
        <v>9</v>
      </c>
      <c r="N18" s="226"/>
    </row>
    <row r="19" spans="1:14" s="208" customFormat="1" ht="12.75" customHeight="1">
      <c r="A19" s="217" t="s">
        <v>2</v>
      </c>
      <c r="B19" s="224"/>
      <c r="C19" s="227" t="s">
        <v>202</v>
      </c>
      <c r="D19" s="228" t="s">
        <v>398</v>
      </c>
      <c r="E19" s="229"/>
      <c r="F19" s="224"/>
      <c r="G19" s="263" t="s">
        <v>202</v>
      </c>
      <c r="H19" s="264"/>
      <c r="I19" s="228" t="s">
        <v>399</v>
      </c>
      <c r="J19" s="229"/>
      <c r="L19" s="227" t="s">
        <v>202</v>
      </c>
      <c r="M19" s="228" t="s">
        <v>400</v>
      </c>
      <c r="N19" s="229"/>
    </row>
    <row r="20" spans="1:14" ht="14.25" customHeight="1">
      <c r="A20" s="230">
        <v>0.45138888887595385</v>
      </c>
      <c r="B20" s="224"/>
      <c r="C20" s="219" t="str">
        <f>C8</f>
        <v>Thundercats</v>
      </c>
      <c r="D20" s="227">
        <v>2</v>
      </c>
      <c r="E20" s="227">
        <v>4.5</v>
      </c>
      <c r="F20" s="224"/>
      <c r="G20" s="263" t="str">
        <f>C9</f>
        <v>Bloor Velvets</v>
      </c>
      <c r="H20" s="264"/>
      <c r="I20" s="227">
        <v>7</v>
      </c>
      <c r="J20" s="227"/>
      <c r="L20" s="219" t="str">
        <f>C7</f>
        <v>Hootenanni Pussy Willows</v>
      </c>
      <c r="M20" s="227">
        <v>12</v>
      </c>
      <c r="N20" s="227"/>
    </row>
    <row r="21" spans="1:12" ht="6" customHeight="1">
      <c r="A21" s="208"/>
      <c r="B21" s="224"/>
      <c r="C21" s="231"/>
      <c r="D21" s="224"/>
      <c r="E21" s="224"/>
      <c r="F21" s="224"/>
      <c r="G21" s="231"/>
      <c r="H21" s="231"/>
      <c r="I21" s="224"/>
      <c r="J21" s="224"/>
      <c r="L21" s="207"/>
    </row>
    <row r="22" spans="1:14" ht="14.25" customHeight="1">
      <c r="A22" s="220" t="s">
        <v>198</v>
      </c>
      <c r="B22" s="205"/>
      <c r="C22" s="211" t="str">
        <f>C17</f>
        <v>Hockey 1</v>
      </c>
      <c r="D22" s="233"/>
      <c r="E22" s="212" t="s">
        <v>200</v>
      </c>
      <c r="F22" s="205"/>
      <c r="G22" s="221" t="str">
        <f>G17</f>
        <v>Hockey 2</v>
      </c>
      <c r="H22" s="222"/>
      <c r="I22" s="212" t="s">
        <v>199</v>
      </c>
      <c r="J22" s="212" t="s">
        <v>200</v>
      </c>
      <c r="L22" s="211" t="str">
        <f>L17</f>
        <v>Hockey 3</v>
      </c>
      <c r="M22" s="212" t="s">
        <v>199</v>
      </c>
      <c r="N22" s="212" t="s">
        <v>200</v>
      </c>
    </row>
    <row r="23" spans="1:14" ht="14.25" customHeight="1">
      <c r="A23" s="223">
        <v>0.4583333333430346</v>
      </c>
      <c r="B23" s="224"/>
      <c r="C23" s="225" t="str">
        <f>C4</f>
        <v>Disc-Horde</v>
      </c>
      <c r="D23" s="226">
        <v>13</v>
      </c>
      <c r="E23" s="226">
        <v>4.04</v>
      </c>
      <c r="F23" s="224"/>
      <c r="G23" s="263" t="str">
        <f>C5</f>
        <v>The Big Kahunas</v>
      </c>
      <c r="H23" s="264"/>
      <c r="I23" s="227">
        <v>13</v>
      </c>
      <c r="J23" s="227"/>
      <c r="L23" s="225" t="str">
        <f>C7</f>
        <v>Hootenanni Pussy Willows</v>
      </c>
      <c r="M23" s="226">
        <v>13</v>
      </c>
      <c r="N23" s="226"/>
    </row>
    <row r="24" spans="1:14" s="208" customFormat="1" ht="12.75" customHeight="1">
      <c r="A24" s="217" t="s">
        <v>2</v>
      </c>
      <c r="B24" s="224"/>
      <c r="C24" s="227" t="s">
        <v>202</v>
      </c>
      <c r="D24" s="228" t="s">
        <v>401</v>
      </c>
      <c r="E24" s="229"/>
      <c r="F24" s="224"/>
      <c r="G24" s="263" t="s">
        <v>202</v>
      </c>
      <c r="H24" s="264"/>
      <c r="I24" s="228" t="s">
        <v>402</v>
      </c>
      <c r="J24" s="229"/>
      <c r="L24" s="227" t="s">
        <v>202</v>
      </c>
      <c r="M24" s="228" t="s">
        <v>403</v>
      </c>
      <c r="N24" s="229"/>
    </row>
    <row r="25" spans="1:14" ht="13.5" customHeight="1">
      <c r="A25" s="230">
        <v>0.5138888888759539</v>
      </c>
      <c r="B25" s="224"/>
      <c r="C25" s="219" t="str">
        <f>C9</f>
        <v>Bloor Velvets</v>
      </c>
      <c r="D25" s="227">
        <v>1</v>
      </c>
      <c r="E25" s="227"/>
      <c r="F25" s="224"/>
      <c r="G25" s="263" t="str">
        <f>C6</f>
        <v>Release The Hounds</v>
      </c>
      <c r="H25" s="264"/>
      <c r="I25" s="227">
        <v>9</v>
      </c>
      <c r="J25" s="227"/>
      <c r="L25" s="219" t="str">
        <f>C8</f>
        <v>Thundercats</v>
      </c>
      <c r="M25" s="227">
        <v>1</v>
      </c>
      <c r="N25" s="227"/>
    </row>
    <row r="26" spans="2:12" ht="6" customHeight="1">
      <c r="B26" s="224"/>
      <c r="C26" s="231"/>
      <c r="D26" s="224"/>
      <c r="E26" s="224"/>
      <c r="F26" s="224"/>
      <c r="G26" s="231"/>
      <c r="H26" s="231"/>
      <c r="I26" s="224"/>
      <c r="J26" s="224"/>
      <c r="L26" s="207"/>
    </row>
    <row r="27" spans="1:14" ht="14.25" customHeight="1">
      <c r="A27" s="220" t="s">
        <v>198</v>
      </c>
      <c r="B27" s="205"/>
      <c r="C27" s="211" t="str">
        <f>C17</f>
        <v>Hockey 1</v>
      </c>
      <c r="D27" s="212" t="s">
        <v>199</v>
      </c>
      <c r="E27" s="212" t="s">
        <v>200</v>
      </c>
      <c r="F27" s="205"/>
      <c r="G27" s="221" t="str">
        <f>G22</f>
        <v>Hockey 2</v>
      </c>
      <c r="H27" s="222"/>
      <c r="I27" s="212" t="s">
        <v>199</v>
      </c>
      <c r="J27" s="212" t="s">
        <v>200</v>
      </c>
      <c r="L27" s="211" t="str">
        <f>L22</f>
        <v>Hockey 3</v>
      </c>
      <c r="M27" s="212" t="s">
        <v>199</v>
      </c>
      <c r="N27" s="212" t="s">
        <v>200</v>
      </c>
    </row>
    <row r="28" spans="1:14" ht="27.75" customHeight="1">
      <c r="A28" s="223">
        <v>0.08333333334303461</v>
      </c>
      <c r="B28" s="224"/>
      <c r="C28" s="225" t="str">
        <f>C4</f>
        <v>Disc-Horde</v>
      </c>
      <c r="D28" s="226">
        <v>13</v>
      </c>
      <c r="E28" s="226"/>
      <c r="F28" s="224"/>
      <c r="G28" s="263" t="str">
        <f>C7</f>
        <v>Hootenanni Pussy Willows</v>
      </c>
      <c r="H28" s="264"/>
      <c r="I28" s="227">
        <v>13</v>
      </c>
      <c r="J28" s="227"/>
      <c r="L28" s="225" t="str">
        <f>C6</f>
        <v>Release The Hounds</v>
      </c>
      <c r="M28" s="226">
        <v>13</v>
      </c>
      <c r="N28" s="226"/>
    </row>
    <row r="29" spans="1:14" s="208" customFormat="1" ht="12.75" customHeight="1">
      <c r="A29" s="217" t="s">
        <v>2</v>
      </c>
      <c r="B29" s="224"/>
      <c r="C29" s="227" t="s">
        <v>202</v>
      </c>
      <c r="D29" s="228" t="s">
        <v>404</v>
      </c>
      <c r="E29" s="229"/>
      <c r="F29" s="224"/>
      <c r="G29" s="263" t="s">
        <v>202</v>
      </c>
      <c r="H29" s="264"/>
      <c r="I29" s="228" t="s">
        <v>405</v>
      </c>
      <c r="J29" s="229"/>
      <c r="L29" s="227" t="s">
        <v>202</v>
      </c>
      <c r="M29" s="228" t="s">
        <v>406</v>
      </c>
      <c r="N29" s="229"/>
    </row>
    <row r="30" spans="1:14" ht="13.5" customHeight="1">
      <c r="A30" s="230">
        <v>0.13888888887595385</v>
      </c>
      <c r="B30" s="224"/>
      <c r="C30" s="219" t="str">
        <f>C5</f>
        <v>The Big Kahunas</v>
      </c>
      <c r="D30" s="227">
        <v>9</v>
      </c>
      <c r="E30" s="227">
        <v>3.5</v>
      </c>
      <c r="F30" s="224"/>
      <c r="G30" s="263" t="str">
        <f>C9</f>
        <v>Bloor Velvets</v>
      </c>
      <c r="H30" s="264"/>
      <c r="I30" s="227">
        <v>5</v>
      </c>
      <c r="J30" s="227"/>
      <c r="L30" s="219" t="str">
        <f>C8</f>
        <v>Thundercats</v>
      </c>
      <c r="M30" s="227">
        <v>1</v>
      </c>
      <c r="N30" s="227"/>
    </row>
    <row r="31" spans="1:12" ht="6" customHeight="1">
      <c r="A31" s="208"/>
      <c r="B31" s="224"/>
      <c r="C31" s="231"/>
      <c r="D31" s="224"/>
      <c r="E31" s="224"/>
      <c r="F31" s="224"/>
      <c r="G31" s="224"/>
      <c r="H31" s="231"/>
      <c r="I31" s="224"/>
      <c r="J31" s="224"/>
      <c r="L31" s="207"/>
    </row>
  </sheetData>
  <mergeCells count="13">
    <mergeCell ref="K2:N2"/>
    <mergeCell ref="G13:H13"/>
    <mergeCell ref="G14:H14"/>
    <mergeCell ref="G15:H15"/>
    <mergeCell ref="G18:H18"/>
    <mergeCell ref="G19:H19"/>
    <mergeCell ref="G20:H20"/>
    <mergeCell ref="G23:H23"/>
    <mergeCell ref="G30:H30"/>
    <mergeCell ref="G24:H24"/>
    <mergeCell ref="G25:H25"/>
    <mergeCell ref="G28:H28"/>
    <mergeCell ref="G29:H29"/>
  </mergeCells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E11" sqref="E11"/>
    </sheetView>
  </sheetViews>
  <sheetFormatPr defaultColWidth="9.140625" defaultRowHeight="12.75"/>
  <cols>
    <col min="1" max="1" width="17.140625" style="0" customWidth="1"/>
    <col min="2" max="2" width="4.28125" style="0" customWidth="1"/>
    <col min="3" max="3" width="18.57421875" style="0" customWidth="1"/>
    <col min="4" max="4" width="5.00390625" style="0" customWidth="1"/>
    <col min="5" max="5" width="18.00390625" style="0" customWidth="1"/>
    <col min="6" max="6" width="5.00390625" style="0" customWidth="1"/>
    <col min="7" max="7" width="2.57421875" style="0" customWidth="1"/>
    <col min="8" max="8" width="18.28125" style="0" customWidth="1"/>
    <col min="9" max="13" width="7.7109375" style="22" customWidth="1"/>
  </cols>
  <sheetData>
    <row r="1" spans="1:13" ht="12" customHeight="1">
      <c r="A1" s="1"/>
      <c r="B1" s="1"/>
      <c r="C1" s="1"/>
      <c r="D1" s="1"/>
      <c r="E1" s="1"/>
      <c r="F1" s="1"/>
      <c r="G1" s="2"/>
      <c r="H1" s="3" t="s">
        <v>0</v>
      </c>
      <c r="I1" s="4">
        <v>0.3958333333430346</v>
      </c>
      <c r="J1" s="4">
        <v>0.4583333333430346</v>
      </c>
      <c r="K1" s="4">
        <v>0.5208333333430346</v>
      </c>
      <c r="L1" s="4">
        <v>0.08333333334303461</v>
      </c>
      <c r="M1" s="4">
        <v>0.1458333333430346</v>
      </c>
    </row>
    <row r="2" spans="1:13" ht="17.25" customHeight="1">
      <c r="A2" s="268" t="s">
        <v>1</v>
      </c>
      <c r="B2" s="268"/>
      <c r="C2" s="268"/>
      <c r="D2" s="268"/>
      <c r="E2" s="268"/>
      <c r="F2" s="268"/>
      <c r="G2" s="2"/>
      <c r="H2" s="5"/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</row>
    <row r="3" spans="1:13" ht="12.75">
      <c r="A3" s="6" t="s">
        <v>3</v>
      </c>
      <c r="B3" s="7"/>
      <c r="C3" s="8" t="s">
        <v>4</v>
      </c>
      <c r="D3" s="9"/>
      <c r="E3" s="10" t="s">
        <v>5</v>
      </c>
      <c r="F3" s="11"/>
      <c r="G3" s="2"/>
      <c r="H3" s="3" t="s">
        <v>6</v>
      </c>
      <c r="I3" s="12">
        <v>0.45138888887595385</v>
      </c>
      <c r="J3" s="12">
        <v>0.5138888888759539</v>
      </c>
      <c r="K3" s="12">
        <v>0.07638888887595385</v>
      </c>
      <c r="L3" s="12">
        <v>0.13888888887595385</v>
      </c>
      <c r="M3" s="12">
        <v>0.20138888887595385</v>
      </c>
    </row>
    <row r="4" spans="1:14" ht="12.75">
      <c r="A4" s="13" t="str">
        <f>'Sat Pool A'!L4</f>
        <v>Banana Cream Pie</v>
      </c>
      <c r="B4" s="13">
        <v>1</v>
      </c>
      <c r="C4" s="14" t="str">
        <f>'Sat Pool A'!L6</f>
        <v>Dances With Pylons</v>
      </c>
      <c r="D4" s="17">
        <v>13</v>
      </c>
      <c r="E4" s="15" t="str">
        <f>'Sat Pool A'!L8</f>
        <v>Airwaves</v>
      </c>
      <c r="F4" s="15">
        <v>25</v>
      </c>
      <c r="G4" s="2"/>
      <c r="H4" s="37" t="s">
        <v>10</v>
      </c>
      <c r="I4" s="16"/>
      <c r="J4" s="16"/>
      <c r="K4" s="16"/>
      <c r="L4" s="16"/>
      <c r="M4" s="16"/>
      <c r="N4" t="s">
        <v>289</v>
      </c>
    </row>
    <row r="5" spans="1:14" ht="12.75">
      <c r="A5" s="13" t="str">
        <f>'Sat Pool B'!L4</f>
        <v>Sweet Sounds of Ruckus</v>
      </c>
      <c r="B5" s="13">
        <v>2</v>
      </c>
      <c r="C5" s="14" t="str">
        <f>'Sat Pool B'!L6</f>
        <v>4D</v>
      </c>
      <c r="D5" s="89">
        <v>14</v>
      </c>
      <c r="E5" s="15" t="str">
        <f>'Sat Pool B'!L8</f>
        <v>Cheap n Easy</v>
      </c>
      <c r="F5" s="15">
        <v>26</v>
      </c>
      <c r="G5" s="2"/>
      <c r="H5" s="37" t="s">
        <v>14</v>
      </c>
      <c r="I5" s="16"/>
      <c r="J5" s="16"/>
      <c r="K5" s="16"/>
      <c r="L5" s="16"/>
      <c r="M5" s="16"/>
      <c r="N5" t="s">
        <v>290</v>
      </c>
    </row>
    <row r="6" spans="1:14" ht="12.75">
      <c r="A6" s="13" t="str">
        <f>'Sat Pool C'!L4</f>
        <v>Rump Roast</v>
      </c>
      <c r="B6" s="13">
        <v>3</v>
      </c>
      <c r="C6" s="14" t="str">
        <f>'Sat Pool C'!L6</f>
        <v>RAID</v>
      </c>
      <c r="D6" s="17">
        <v>15</v>
      </c>
      <c r="E6" s="15" t="str">
        <f>'Sat Pool C'!L8</f>
        <v>Throw Les Vaches</v>
      </c>
      <c r="F6" s="15">
        <v>27</v>
      </c>
      <c r="G6" s="2"/>
      <c r="H6" s="37" t="s">
        <v>18</v>
      </c>
      <c r="I6" s="16"/>
      <c r="J6" s="16"/>
      <c r="K6" s="16"/>
      <c r="L6" s="16"/>
      <c r="M6" s="16"/>
      <c r="N6" t="s">
        <v>291</v>
      </c>
    </row>
    <row r="7" spans="1:14" ht="12.75">
      <c r="A7" s="13" t="str">
        <f>'Sat Pool D'!L4</f>
        <v>COOL</v>
      </c>
      <c r="B7" s="13">
        <v>4</v>
      </c>
      <c r="C7" s="14" t="str">
        <f>'Sat Pool D'!L6</f>
        <v>The Superfreaks</v>
      </c>
      <c r="D7" s="89">
        <v>16</v>
      </c>
      <c r="E7" s="15" t="str">
        <f>'Sat Pool D'!L8</f>
        <v>Kung Fu Hustle</v>
      </c>
      <c r="F7" s="15">
        <v>28</v>
      </c>
      <c r="G7" s="2"/>
      <c r="H7" s="37" t="s">
        <v>22</v>
      </c>
      <c r="I7" s="16"/>
      <c r="J7" s="16"/>
      <c r="K7" s="16"/>
      <c r="L7" s="16"/>
      <c r="M7" s="16"/>
      <c r="N7" t="s">
        <v>292</v>
      </c>
    </row>
    <row r="8" spans="1:14" ht="12.75">
      <c r="A8" s="13" t="str">
        <f>'Sat Pool E'!J4</f>
        <v>Big Hammers</v>
      </c>
      <c r="B8" s="13">
        <v>5</v>
      </c>
      <c r="C8" s="14" t="str">
        <f>'Sat Pool E'!J6</f>
        <v>SPIN</v>
      </c>
      <c r="D8" s="17">
        <v>17</v>
      </c>
      <c r="E8" s="15" t="str">
        <f>'Sat Pool E'!J8</f>
        <v>Hot Disc Charge</v>
      </c>
      <c r="F8" s="15">
        <v>29</v>
      </c>
      <c r="G8" s="2"/>
      <c r="H8" s="37" t="s">
        <v>26</v>
      </c>
      <c r="I8" s="16"/>
      <c r="J8" s="16"/>
      <c r="K8" s="16"/>
      <c r="L8" s="16"/>
      <c r="M8" s="16"/>
      <c r="N8" t="s">
        <v>293</v>
      </c>
    </row>
    <row r="9" spans="1:14" ht="12.75">
      <c r="A9" s="13" t="str">
        <f>'Pool F'!L4</f>
        <v>Disc-Horde</v>
      </c>
      <c r="B9" s="13">
        <v>6</v>
      </c>
      <c r="C9" s="14" t="str">
        <f>'Pool F'!L6</f>
        <v>The Big Kahunas</v>
      </c>
      <c r="D9" s="89">
        <v>18</v>
      </c>
      <c r="E9" s="15" t="str">
        <f>'Pool F'!L8</f>
        <v>Bloor Velvets</v>
      </c>
      <c r="F9" s="15">
        <v>30</v>
      </c>
      <c r="G9" s="2"/>
      <c r="H9" s="37" t="s">
        <v>30</v>
      </c>
      <c r="I9" s="16"/>
      <c r="J9" s="16"/>
      <c r="K9" s="16"/>
      <c r="L9" s="16"/>
      <c r="M9" s="16"/>
      <c r="N9" t="s">
        <v>294</v>
      </c>
    </row>
    <row r="10" spans="1:13" ht="12.75">
      <c r="A10" s="13" t="str">
        <f>'Pool F'!L5</f>
        <v>Hootenanni Pussy Willows</v>
      </c>
      <c r="B10" s="13">
        <v>7</v>
      </c>
      <c r="C10" s="14" t="str">
        <f>'Pool F'!L7</f>
        <v>Release The Hounds</v>
      </c>
      <c r="D10" s="17">
        <v>19</v>
      </c>
      <c r="E10" s="15" t="str">
        <f>'Pool F'!L9</f>
        <v>Thundercats</v>
      </c>
      <c r="F10" s="15">
        <v>31</v>
      </c>
      <c r="G10" s="2"/>
      <c r="H10" s="37" t="s">
        <v>34</v>
      </c>
      <c r="I10" s="16"/>
      <c r="J10" s="16"/>
      <c r="K10" s="16"/>
      <c r="L10" s="16"/>
      <c r="M10" s="16"/>
    </row>
    <row r="11" spans="1:13" ht="12.75">
      <c r="A11" s="13" t="str">
        <f>'Sat Pool E'!J5</f>
        <v>Jonathan</v>
      </c>
      <c r="B11" s="13">
        <v>8</v>
      </c>
      <c r="C11" s="14" t="str">
        <f>'Sat Pool E'!J7</f>
        <v>Eleven</v>
      </c>
      <c r="D11" s="89">
        <v>20</v>
      </c>
      <c r="E11" s="36" t="s">
        <v>37</v>
      </c>
      <c r="F11" s="36">
        <v>32</v>
      </c>
      <c r="G11" s="2"/>
      <c r="H11" s="37" t="s">
        <v>38</v>
      </c>
      <c r="I11" s="17" t="s">
        <v>39</v>
      </c>
      <c r="J11" s="17" t="s">
        <v>40</v>
      </c>
      <c r="K11" s="17" t="s">
        <v>41</v>
      </c>
      <c r="L11" s="17">
        <v>46</v>
      </c>
      <c r="M11" s="17" t="s">
        <v>42</v>
      </c>
    </row>
    <row r="12" spans="1:13" ht="12.75">
      <c r="A12" s="13" t="str">
        <f>'Sat Pool D'!L5</f>
        <v>POKAI</v>
      </c>
      <c r="B12" s="13">
        <v>9</v>
      </c>
      <c r="C12" s="14" t="str">
        <f>'Sat Pool D'!L7</f>
        <v>Huck Finn</v>
      </c>
      <c r="D12" s="17">
        <v>21</v>
      </c>
      <c r="E12" s="15" t="str">
        <f>'Sat Pool D'!L9</f>
        <v>Dark Forces</v>
      </c>
      <c r="F12" s="15">
        <v>31</v>
      </c>
      <c r="G12" s="2"/>
      <c r="H12" s="37" t="s">
        <v>46</v>
      </c>
      <c r="I12" s="17" t="s">
        <v>47</v>
      </c>
      <c r="J12" s="17" t="s">
        <v>48</v>
      </c>
      <c r="K12" s="17" t="s">
        <v>49</v>
      </c>
      <c r="L12" s="17">
        <v>47</v>
      </c>
      <c r="M12" s="17" t="s">
        <v>50</v>
      </c>
    </row>
    <row r="13" spans="1:13" ht="12.75">
      <c r="A13" s="13" t="str">
        <f>'Sat Pool C'!L5</f>
        <v>Disciples of Love</v>
      </c>
      <c r="B13" s="13">
        <v>10</v>
      </c>
      <c r="C13" s="14" t="str">
        <f>'Sat Pool C'!L7</f>
        <v>DIRT</v>
      </c>
      <c r="D13" s="89">
        <v>22</v>
      </c>
      <c r="E13" s="15" t="str">
        <f>'Sat Pool C'!L9</f>
        <v>COMPOST - The Monday Junior Experience</v>
      </c>
      <c r="F13" s="15">
        <v>32</v>
      </c>
      <c r="G13" s="2"/>
      <c r="H13" s="37" t="s">
        <v>54</v>
      </c>
      <c r="I13" s="17" t="s">
        <v>55</v>
      </c>
      <c r="J13" s="17" t="s">
        <v>56</v>
      </c>
      <c r="K13" s="17" t="s">
        <v>57</v>
      </c>
      <c r="L13" s="17">
        <v>48</v>
      </c>
      <c r="M13" s="17" t="s">
        <v>58</v>
      </c>
    </row>
    <row r="14" spans="1:13" ht="12.75">
      <c r="A14" s="13" t="str">
        <f>'Sat Pool B'!L5</f>
        <v>NBF</v>
      </c>
      <c r="B14" s="13">
        <v>11</v>
      </c>
      <c r="C14" s="14" t="str">
        <f>'Sat Pool B'!L7</f>
        <v>So Cut</v>
      </c>
      <c r="D14" s="17">
        <v>23</v>
      </c>
      <c r="E14" s="15" t="str">
        <f>'Sat Pool B'!L9</f>
        <v>Floppy Discs</v>
      </c>
      <c r="F14" s="15">
        <v>34</v>
      </c>
      <c r="G14" s="2"/>
      <c r="H14" s="37" t="s">
        <v>62</v>
      </c>
      <c r="I14" s="17" t="s">
        <v>63</v>
      </c>
      <c r="J14" s="17" t="s">
        <v>64</v>
      </c>
      <c r="K14" s="17" t="s">
        <v>65</v>
      </c>
      <c r="L14" s="17">
        <v>49</v>
      </c>
      <c r="M14" s="17" t="s">
        <v>66</v>
      </c>
    </row>
    <row r="15" spans="1:13" ht="12.75">
      <c r="A15" s="13" t="str">
        <f>'Sat Pool A'!L5</f>
        <v>Mr. Men + Little Miss</v>
      </c>
      <c r="B15" s="13">
        <v>12</v>
      </c>
      <c r="C15" s="14" t="str">
        <f>'Sat Pool A'!L7</f>
        <v>The Incredible Hucks</v>
      </c>
      <c r="D15" s="89">
        <v>24</v>
      </c>
      <c r="E15" s="15" t="str">
        <f>'Sat Pool A'!L9</f>
        <v>SMUT</v>
      </c>
      <c r="F15" s="15">
        <v>35</v>
      </c>
      <c r="G15" s="2"/>
      <c r="H15" s="37" t="s">
        <v>70</v>
      </c>
      <c r="I15" s="18" t="s">
        <v>71</v>
      </c>
      <c r="J15" s="18" t="s">
        <v>72</v>
      </c>
      <c r="K15" s="18" t="s">
        <v>73</v>
      </c>
      <c r="L15" s="18" t="s">
        <v>74</v>
      </c>
      <c r="M15" s="18" t="s">
        <v>75</v>
      </c>
    </row>
    <row r="16" spans="1:13" ht="12.75">
      <c r="A16" s="1"/>
      <c r="B16" s="1"/>
      <c r="C16" s="1"/>
      <c r="D16" s="1"/>
      <c r="E16" s="1"/>
      <c r="F16" s="1"/>
      <c r="G16" s="2"/>
      <c r="H16" s="37" t="s">
        <v>76</v>
      </c>
      <c r="I16" s="18" t="s">
        <v>77</v>
      </c>
      <c r="J16" s="18" t="s">
        <v>78</v>
      </c>
      <c r="K16" s="18" t="s">
        <v>79</v>
      </c>
      <c r="L16" s="18" t="s">
        <v>80</v>
      </c>
      <c r="M16" s="18" t="s">
        <v>81</v>
      </c>
    </row>
    <row r="17" spans="1:13" ht="12.75">
      <c r="A17" s="265" t="s">
        <v>82</v>
      </c>
      <c r="B17" s="266"/>
      <c r="C17" s="266"/>
      <c r="D17" s="266"/>
      <c r="E17" s="266"/>
      <c r="F17" s="267"/>
      <c r="G17" s="2"/>
      <c r="H17" s="37" t="s">
        <v>83</v>
      </c>
      <c r="I17" s="18" t="s">
        <v>84</v>
      </c>
      <c r="J17" s="18" t="s">
        <v>85</v>
      </c>
      <c r="K17" s="18" t="s">
        <v>86</v>
      </c>
      <c r="L17" s="18" t="s">
        <v>87</v>
      </c>
      <c r="M17" s="18" t="s">
        <v>88</v>
      </c>
    </row>
    <row r="18" spans="1:13" ht="12.75">
      <c r="A18" s="13" t="s">
        <v>89</v>
      </c>
      <c r="B18" s="13" t="s">
        <v>71</v>
      </c>
      <c r="C18" s="14" t="s">
        <v>90</v>
      </c>
      <c r="D18" s="14" t="s">
        <v>39</v>
      </c>
      <c r="E18" s="15" t="s">
        <v>91</v>
      </c>
      <c r="F18" s="15" t="s">
        <v>92</v>
      </c>
      <c r="G18" s="2"/>
      <c r="H18" s="37" t="s">
        <v>93</v>
      </c>
      <c r="I18" s="18" t="s">
        <v>94</v>
      </c>
      <c r="J18" s="18" t="s">
        <v>95</v>
      </c>
      <c r="K18" s="18" t="s">
        <v>96</v>
      </c>
      <c r="L18" s="18" t="s">
        <v>97</v>
      </c>
      <c r="M18" s="18" t="s">
        <v>98</v>
      </c>
    </row>
    <row r="19" spans="1:13" ht="12.75">
      <c r="A19" s="13" t="s">
        <v>99</v>
      </c>
      <c r="B19" s="13" t="s">
        <v>77</v>
      </c>
      <c r="C19" s="14" t="s">
        <v>100</v>
      </c>
      <c r="D19" s="14" t="s">
        <v>47</v>
      </c>
      <c r="E19" s="15" t="s">
        <v>101</v>
      </c>
      <c r="F19" s="15" t="s">
        <v>102</v>
      </c>
      <c r="G19" s="2"/>
      <c r="H19" s="37" t="s">
        <v>103</v>
      </c>
      <c r="I19" s="19" t="s">
        <v>92</v>
      </c>
      <c r="J19" s="19" t="s">
        <v>104</v>
      </c>
      <c r="K19" s="19" t="s">
        <v>105</v>
      </c>
      <c r="L19" s="19" t="s">
        <v>106</v>
      </c>
      <c r="M19" s="19" t="s">
        <v>107</v>
      </c>
    </row>
    <row r="20" spans="1:13" ht="12.75">
      <c r="A20" s="13" t="s">
        <v>108</v>
      </c>
      <c r="B20" s="13" t="s">
        <v>84</v>
      </c>
      <c r="C20" s="14" t="s">
        <v>109</v>
      </c>
      <c r="D20" s="14" t="s">
        <v>55</v>
      </c>
      <c r="E20" s="15" t="s">
        <v>110</v>
      </c>
      <c r="F20" s="15" t="s">
        <v>111</v>
      </c>
      <c r="G20" s="2"/>
      <c r="H20" s="37" t="s">
        <v>112</v>
      </c>
      <c r="I20" s="19" t="s">
        <v>102</v>
      </c>
      <c r="J20" s="19" t="s">
        <v>113</v>
      </c>
      <c r="K20" s="19" t="s">
        <v>114</v>
      </c>
      <c r="L20" s="19" t="s">
        <v>115</v>
      </c>
      <c r="M20" s="19" t="s">
        <v>116</v>
      </c>
    </row>
    <row r="21" spans="1:13" ht="12.75">
      <c r="A21" s="13" t="s">
        <v>117</v>
      </c>
      <c r="B21" s="13" t="s">
        <v>94</v>
      </c>
      <c r="C21" s="14" t="s">
        <v>118</v>
      </c>
      <c r="D21" s="14" t="s">
        <v>63</v>
      </c>
      <c r="E21" s="15" t="s">
        <v>119</v>
      </c>
      <c r="F21" s="15" t="s">
        <v>120</v>
      </c>
      <c r="G21" s="2"/>
      <c r="H21" s="37" t="s">
        <v>121</v>
      </c>
      <c r="I21" s="16"/>
      <c r="J21" s="16"/>
      <c r="K21" s="16"/>
      <c r="L21" s="16"/>
      <c r="M21" s="16"/>
    </row>
    <row r="22" spans="1:13" ht="12.75">
      <c r="A22" s="265" t="s">
        <v>122</v>
      </c>
      <c r="B22" s="266"/>
      <c r="C22" s="266"/>
      <c r="D22" s="266"/>
      <c r="E22" s="266"/>
      <c r="F22" s="267"/>
      <c r="G22" s="2"/>
      <c r="H22" s="37" t="s">
        <v>123</v>
      </c>
      <c r="I22" s="16"/>
      <c r="J22" s="16"/>
      <c r="K22" s="16"/>
      <c r="L22" s="16"/>
      <c r="M22" s="16"/>
    </row>
    <row r="23" spans="1:13" ht="12.75">
      <c r="A23" s="13" t="s">
        <v>124</v>
      </c>
      <c r="B23" s="13" t="s">
        <v>72</v>
      </c>
      <c r="C23" s="14" t="s">
        <v>125</v>
      </c>
      <c r="D23" s="14" t="s">
        <v>40</v>
      </c>
      <c r="E23" s="15" t="s">
        <v>126</v>
      </c>
      <c r="F23" s="15" t="s">
        <v>104</v>
      </c>
      <c r="G23" s="2"/>
      <c r="H23" s="37" t="s">
        <v>127</v>
      </c>
      <c r="I23" s="16"/>
      <c r="J23" s="16"/>
      <c r="K23" s="16"/>
      <c r="L23" s="16"/>
      <c r="M23" s="16"/>
    </row>
    <row r="24" spans="1:13" ht="12.75">
      <c r="A24" s="13" t="s">
        <v>128</v>
      </c>
      <c r="B24" s="13" t="s">
        <v>78</v>
      </c>
      <c r="C24" s="14" t="s">
        <v>129</v>
      </c>
      <c r="D24" s="14" t="s">
        <v>48</v>
      </c>
      <c r="E24" s="15" t="s">
        <v>130</v>
      </c>
      <c r="F24" s="15" t="s">
        <v>113</v>
      </c>
      <c r="G24" s="2"/>
      <c r="H24" s="37" t="s">
        <v>131</v>
      </c>
      <c r="I24" s="16"/>
      <c r="J24" s="16"/>
      <c r="K24" s="16"/>
      <c r="L24" s="16"/>
      <c r="M24" s="16"/>
    </row>
    <row r="25" spans="1:13" ht="12.75">
      <c r="A25" s="13" t="s">
        <v>132</v>
      </c>
      <c r="B25" s="13" t="s">
        <v>85</v>
      </c>
      <c r="C25" s="14" t="s">
        <v>133</v>
      </c>
      <c r="D25" s="14" t="s">
        <v>56</v>
      </c>
      <c r="E25" s="15" t="s">
        <v>134</v>
      </c>
      <c r="F25" s="15" t="s">
        <v>135</v>
      </c>
      <c r="G25" s="2"/>
      <c r="H25" s="37" t="s">
        <v>136</v>
      </c>
      <c r="I25" s="16"/>
      <c r="J25" s="16"/>
      <c r="K25" s="16"/>
      <c r="L25" s="16"/>
      <c r="M25" s="16"/>
    </row>
    <row r="26" spans="1:13" ht="12.75">
      <c r="A26" s="13" t="s">
        <v>137</v>
      </c>
      <c r="B26" s="13" t="s">
        <v>95</v>
      </c>
      <c r="C26" s="14" t="s">
        <v>138</v>
      </c>
      <c r="D26" s="14" t="s">
        <v>64</v>
      </c>
      <c r="E26" s="15" t="s">
        <v>139</v>
      </c>
      <c r="F26" s="15" t="s">
        <v>140</v>
      </c>
      <c r="G26" s="2"/>
      <c r="H26" s="37" t="s">
        <v>141</v>
      </c>
      <c r="I26" s="19" t="s">
        <v>111</v>
      </c>
      <c r="J26" s="19" t="s">
        <v>135</v>
      </c>
      <c r="K26" s="19" t="s">
        <v>142</v>
      </c>
      <c r="L26" s="19" t="s">
        <v>143</v>
      </c>
      <c r="M26" s="19" t="s">
        <v>144</v>
      </c>
    </row>
    <row r="27" spans="1:13" ht="12.75">
      <c r="A27" s="265" t="s">
        <v>145</v>
      </c>
      <c r="B27" s="266"/>
      <c r="C27" s="266"/>
      <c r="D27" s="266"/>
      <c r="E27" s="266"/>
      <c r="F27" s="267"/>
      <c r="G27" s="2"/>
      <c r="H27" s="37" t="s">
        <v>146</v>
      </c>
      <c r="I27" s="19" t="s">
        <v>120</v>
      </c>
      <c r="J27" s="19" t="s">
        <v>140</v>
      </c>
      <c r="K27" s="19" t="s">
        <v>74</v>
      </c>
      <c r="L27" s="19" t="s">
        <v>147</v>
      </c>
      <c r="M27" s="19" t="s">
        <v>148</v>
      </c>
    </row>
    <row r="28" spans="1:13" ht="12.75">
      <c r="A28" s="13" t="s">
        <v>149</v>
      </c>
      <c r="B28" s="13" t="s">
        <v>73</v>
      </c>
      <c r="C28" s="14" t="s">
        <v>150</v>
      </c>
      <c r="D28" s="14" t="s">
        <v>41</v>
      </c>
      <c r="E28" s="15" t="s">
        <v>151</v>
      </c>
      <c r="F28" s="15" t="s">
        <v>105</v>
      </c>
      <c r="G28" s="2"/>
      <c r="H28" s="2"/>
      <c r="I28" s="20"/>
      <c r="J28" s="20"/>
      <c r="K28" s="20"/>
      <c r="L28" s="20"/>
      <c r="M28" s="20"/>
    </row>
    <row r="29" spans="1:13" ht="12.75">
      <c r="A29" s="13" t="s">
        <v>152</v>
      </c>
      <c r="B29" s="13" t="s">
        <v>79</v>
      </c>
      <c r="C29" s="14" t="s">
        <v>153</v>
      </c>
      <c r="D29" s="14" t="s">
        <v>49</v>
      </c>
      <c r="E29" s="15" t="s">
        <v>154</v>
      </c>
      <c r="F29" s="15" t="s">
        <v>114</v>
      </c>
      <c r="G29" s="2"/>
      <c r="H29" s="21"/>
      <c r="J29" s="20"/>
      <c r="K29" s="20"/>
      <c r="L29" s="20"/>
      <c r="M29" s="20"/>
    </row>
    <row r="30" spans="1:8" ht="12.75">
      <c r="A30" s="13" t="s">
        <v>155</v>
      </c>
      <c r="B30" s="13" t="s">
        <v>86</v>
      </c>
      <c r="C30" s="14" t="s">
        <v>156</v>
      </c>
      <c r="D30" s="14" t="s">
        <v>57</v>
      </c>
      <c r="E30" s="15" t="s">
        <v>157</v>
      </c>
      <c r="F30" s="15" t="s">
        <v>142</v>
      </c>
      <c r="G30" s="2"/>
      <c r="H30" s="21"/>
    </row>
    <row r="31" spans="1:8" ht="12.75">
      <c r="A31" s="13" t="s">
        <v>158</v>
      </c>
      <c r="B31" s="13" t="s">
        <v>96</v>
      </c>
      <c r="C31" s="14" t="s">
        <v>159</v>
      </c>
      <c r="D31" s="14" t="s">
        <v>65</v>
      </c>
      <c r="E31" s="15" t="s">
        <v>160</v>
      </c>
      <c r="F31" s="15" t="s">
        <v>74</v>
      </c>
      <c r="G31" s="2"/>
      <c r="H31" s="21"/>
    </row>
    <row r="32" spans="1:8" ht="12.75">
      <c r="A32" s="265" t="s">
        <v>213</v>
      </c>
      <c r="B32" s="266"/>
      <c r="C32" s="266"/>
      <c r="D32" s="266"/>
      <c r="E32" s="266"/>
      <c r="F32" s="267"/>
      <c r="G32" s="2"/>
      <c r="H32" s="21"/>
    </row>
    <row r="33" spans="1:8" ht="12.75">
      <c r="A33" s="13" t="s">
        <v>161</v>
      </c>
      <c r="B33" s="13" t="s">
        <v>74</v>
      </c>
      <c r="C33" s="14" t="s">
        <v>162</v>
      </c>
      <c r="D33" s="14" t="s">
        <v>163</v>
      </c>
      <c r="E33" s="15" t="s">
        <v>164</v>
      </c>
      <c r="F33" s="15" t="s">
        <v>106</v>
      </c>
      <c r="G33" s="2"/>
      <c r="H33" s="2"/>
    </row>
    <row r="34" spans="1:8" ht="12.75">
      <c r="A34" s="13" t="s">
        <v>247</v>
      </c>
      <c r="B34" s="13" t="s">
        <v>80</v>
      </c>
      <c r="C34" s="14" t="s">
        <v>165</v>
      </c>
      <c r="D34" s="14" t="s">
        <v>166</v>
      </c>
      <c r="E34" s="15" t="s">
        <v>167</v>
      </c>
      <c r="F34" s="15" t="s">
        <v>115</v>
      </c>
      <c r="G34" s="2"/>
      <c r="H34" s="23"/>
    </row>
    <row r="35" spans="1:8" ht="12.75">
      <c r="A35" s="13" t="s">
        <v>168</v>
      </c>
      <c r="B35" s="13" t="s">
        <v>87</v>
      </c>
      <c r="C35" s="14" t="s">
        <v>169</v>
      </c>
      <c r="D35" s="14" t="s">
        <v>170</v>
      </c>
      <c r="E35" s="15" t="s">
        <v>171</v>
      </c>
      <c r="F35" s="15" t="s">
        <v>143</v>
      </c>
      <c r="G35" s="24" t="s">
        <v>172</v>
      </c>
      <c r="H35" s="25"/>
    </row>
    <row r="36" spans="1:8" ht="12.75">
      <c r="A36" s="13" t="s">
        <v>173</v>
      </c>
      <c r="B36" s="13" t="s">
        <v>97</v>
      </c>
      <c r="C36" s="14" t="s">
        <v>174</v>
      </c>
      <c r="D36" s="14" t="s">
        <v>175</v>
      </c>
      <c r="E36" s="15" t="s">
        <v>176</v>
      </c>
      <c r="F36" s="15" t="s">
        <v>147</v>
      </c>
      <c r="G36" s="24" t="s">
        <v>177</v>
      </c>
      <c r="H36" s="25"/>
    </row>
    <row r="37" spans="1:8" ht="12.75">
      <c r="A37" s="265" t="s">
        <v>214</v>
      </c>
      <c r="B37" s="266"/>
      <c r="C37" s="266"/>
      <c r="D37" s="266"/>
      <c r="E37" s="266"/>
      <c r="F37" s="267"/>
      <c r="G37" s="26"/>
      <c r="H37" s="26"/>
    </row>
    <row r="38" spans="1:8" ht="12.75">
      <c r="A38" s="13" t="s">
        <v>178</v>
      </c>
      <c r="B38" s="13" t="s">
        <v>75</v>
      </c>
      <c r="C38" s="14" t="s">
        <v>179</v>
      </c>
      <c r="D38" s="14" t="s">
        <v>42</v>
      </c>
      <c r="E38" s="15" t="s">
        <v>180</v>
      </c>
      <c r="F38" s="15" t="s">
        <v>107</v>
      </c>
      <c r="G38" s="24" t="s">
        <v>181</v>
      </c>
      <c r="H38" s="25"/>
    </row>
    <row r="39" spans="1:8" ht="12.75">
      <c r="A39" s="13" t="s">
        <v>182</v>
      </c>
      <c r="B39" s="13" t="s">
        <v>81</v>
      </c>
      <c r="C39" s="14" t="s">
        <v>183</v>
      </c>
      <c r="D39" s="14" t="s">
        <v>50</v>
      </c>
      <c r="E39" s="15" t="s">
        <v>184</v>
      </c>
      <c r="F39" s="15" t="s">
        <v>116</v>
      </c>
      <c r="G39" s="24" t="s">
        <v>185</v>
      </c>
      <c r="H39" s="25"/>
    </row>
    <row r="40" spans="1:8" ht="12.75">
      <c r="A40" s="13" t="s">
        <v>186</v>
      </c>
      <c r="B40" s="13" t="s">
        <v>88</v>
      </c>
      <c r="C40" s="14" t="s">
        <v>187</v>
      </c>
      <c r="D40" s="14" t="s">
        <v>58</v>
      </c>
      <c r="E40" s="15" t="s">
        <v>188</v>
      </c>
      <c r="F40" s="15" t="s">
        <v>144</v>
      </c>
      <c r="G40" s="24" t="s">
        <v>189</v>
      </c>
      <c r="H40" s="25"/>
    </row>
    <row r="41" spans="1:8" ht="12.75">
      <c r="A41" s="13" t="s">
        <v>190</v>
      </c>
      <c r="B41" s="13" t="s">
        <v>98</v>
      </c>
      <c r="C41" s="14" t="s">
        <v>191</v>
      </c>
      <c r="D41" s="14" t="s">
        <v>66</v>
      </c>
      <c r="E41" s="15" t="s">
        <v>192</v>
      </c>
      <c r="F41" s="15" t="s">
        <v>148</v>
      </c>
      <c r="G41" s="24" t="s">
        <v>193</v>
      </c>
      <c r="H41" s="25"/>
    </row>
  </sheetData>
  <mergeCells count="6">
    <mergeCell ref="A37:F37"/>
    <mergeCell ref="A2:F2"/>
    <mergeCell ref="A17:F17"/>
    <mergeCell ref="A22:F22"/>
    <mergeCell ref="A27:F27"/>
    <mergeCell ref="A32:F32"/>
  </mergeCells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4">
      <selection activeCell="C12" sqref="C12"/>
    </sheetView>
  </sheetViews>
  <sheetFormatPr defaultColWidth="9.140625" defaultRowHeight="12.75"/>
  <cols>
    <col min="1" max="1" width="6.57421875" style="27" customWidth="1"/>
    <col min="2" max="2" width="5.00390625" style="0" customWidth="1"/>
    <col min="3" max="3" width="19.00390625" style="0" customWidth="1"/>
    <col min="4" max="5" width="3.8515625" style="0" customWidth="1"/>
    <col min="6" max="6" width="1.421875" style="0" customWidth="1"/>
    <col min="7" max="7" width="17.140625" style="0" customWidth="1"/>
    <col min="8" max="9" width="3.8515625" style="0" customWidth="1"/>
    <col min="10" max="10" width="1.28515625" style="0" customWidth="1"/>
    <col min="11" max="11" width="17.140625" style="0" customWidth="1"/>
    <col min="12" max="13" width="3.8515625" style="0" customWidth="1"/>
    <col min="14" max="14" width="0.9921875" style="0" customWidth="1"/>
    <col min="15" max="15" width="17.140625" style="0" customWidth="1"/>
    <col min="16" max="17" width="3.8515625" style="0" customWidth="1"/>
  </cols>
  <sheetData>
    <row r="1" spans="1:17" ht="12.75">
      <c r="A1" s="269" t="s">
        <v>194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2.75">
      <c r="A2" s="269" t="s">
        <v>195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ht="6" customHeight="1"/>
    <row r="4" spans="2:3" ht="11.25" customHeight="1">
      <c r="B4" s="39" t="s">
        <v>196</v>
      </c>
      <c r="C4" s="40" t="s">
        <v>197</v>
      </c>
    </row>
    <row r="5" spans="2:3" ht="11.25" customHeight="1">
      <c r="B5" s="41">
        <v>1</v>
      </c>
      <c r="C5" s="42" t="str">
        <f>'Sunday Playoffs'!A4</f>
        <v>Banana Cream Pie</v>
      </c>
    </row>
    <row r="6" spans="2:3" ht="11.25" customHeight="1">
      <c r="B6" s="41">
        <v>2</v>
      </c>
      <c r="C6" s="42" t="str">
        <f>'Sunday Playoffs'!A5</f>
        <v>Sweet Sounds of Ruckus</v>
      </c>
    </row>
    <row r="7" spans="2:3" ht="11.25" customHeight="1">
      <c r="B7" s="41">
        <v>3</v>
      </c>
      <c r="C7" s="42" t="str">
        <f>'Sunday Playoffs'!A6</f>
        <v>Rump Roast</v>
      </c>
    </row>
    <row r="8" spans="2:3" ht="11.25" customHeight="1">
      <c r="B8" s="41">
        <v>4</v>
      </c>
      <c r="C8" s="42" t="str">
        <f>'Sunday Playoffs'!A7</f>
        <v>COOL</v>
      </c>
    </row>
    <row r="9" spans="2:3" ht="11.25" customHeight="1">
      <c r="B9" s="41">
        <v>5</v>
      </c>
      <c r="C9" s="42" t="str">
        <f>'Sunday Playoffs'!A8</f>
        <v>Big Hammers</v>
      </c>
    </row>
    <row r="10" spans="2:3" ht="11.25" customHeight="1">
      <c r="B10" s="41">
        <v>6</v>
      </c>
      <c r="C10" s="42" t="str">
        <f>'Sunday Playoffs'!A9</f>
        <v>Disc-Horde</v>
      </c>
    </row>
    <row r="11" spans="2:3" ht="11.25" customHeight="1">
      <c r="B11" s="41">
        <v>7</v>
      </c>
      <c r="C11" s="42" t="str">
        <f>'Sunday Playoffs'!A10</f>
        <v>Hootenanni Pussy Willows</v>
      </c>
    </row>
    <row r="12" spans="2:3" ht="11.25" customHeight="1">
      <c r="B12" s="41">
        <v>8</v>
      </c>
      <c r="C12" s="42" t="str">
        <f>'Sunday Playoffs'!A11</f>
        <v>Jonathan</v>
      </c>
    </row>
    <row r="13" spans="2:3" ht="11.25" customHeight="1">
      <c r="B13" s="41">
        <v>9</v>
      </c>
      <c r="C13" s="42" t="str">
        <f>'Sunday Playoffs'!A12</f>
        <v>POKAI</v>
      </c>
    </row>
    <row r="14" spans="2:3" ht="11.25" customHeight="1">
      <c r="B14" s="41">
        <v>10</v>
      </c>
      <c r="C14" s="42" t="str">
        <f>'Sunday Playoffs'!A13</f>
        <v>Disciples of Love</v>
      </c>
    </row>
    <row r="15" spans="2:3" ht="11.25" customHeight="1">
      <c r="B15" s="41">
        <v>11</v>
      </c>
      <c r="C15" s="42" t="str">
        <f>'Sunday Playoffs'!A14</f>
        <v>NBF</v>
      </c>
    </row>
    <row r="16" spans="2:3" ht="11.25" customHeight="1">
      <c r="B16" s="41">
        <v>12</v>
      </c>
      <c r="C16" s="42" t="str">
        <f>'Sunday Playoffs'!A15</f>
        <v>Mr. Men + Little Miss</v>
      </c>
    </row>
    <row r="17" ht="5.25" customHeight="1" thickBot="1"/>
    <row r="18" spans="1:17" ht="12.75">
      <c r="A18" s="29" t="s">
        <v>198</v>
      </c>
      <c r="B18" s="30"/>
      <c r="C18" s="43" t="str">
        <f>'Sunday Playoffs'!H15</f>
        <v>Hockey 5</v>
      </c>
      <c r="D18" s="44" t="s">
        <v>199</v>
      </c>
      <c r="E18" s="45" t="s">
        <v>200</v>
      </c>
      <c r="F18" s="53"/>
      <c r="G18" s="43" t="str">
        <f>'Sunday Playoffs'!H16</f>
        <v>Hockey 6</v>
      </c>
      <c r="H18" s="44" t="s">
        <v>199</v>
      </c>
      <c r="I18" s="45" t="s">
        <v>200</v>
      </c>
      <c r="J18" s="53"/>
      <c r="K18" s="43" t="str">
        <f>'Sunday Playoffs'!H17</f>
        <v>Rugby East North</v>
      </c>
      <c r="L18" s="44" t="s">
        <v>199</v>
      </c>
      <c r="M18" s="45" t="s">
        <v>200</v>
      </c>
      <c r="N18" s="28"/>
      <c r="O18" s="43" t="str">
        <f>'Sunday Playoffs'!H18</f>
        <v>Rugby East South</v>
      </c>
      <c r="P18" s="44" t="s">
        <v>199</v>
      </c>
      <c r="Q18" s="45" t="s">
        <v>200</v>
      </c>
    </row>
    <row r="19" spans="1:17" ht="22.5">
      <c r="A19" s="31">
        <f>'Sunday Playoffs'!I1</f>
        <v>0.3958333333430346</v>
      </c>
      <c r="B19" s="32"/>
      <c r="C19" s="46" t="str">
        <f>C12</f>
        <v>Jonathan</v>
      </c>
      <c r="D19" s="33"/>
      <c r="E19" s="47"/>
      <c r="F19" s="53"/>
      <c r="G19" s="46" t="str">
        <f>C10</f>
        <v>Disc-Horde</v>
      </c>
      <c r="H19" s="33"/>
      <c r="I19" s="47"/>
      <c r="J19" s="53"/>
      <c r="K19" s="46" t="str">
        <f>C11</f>
        <v>Hootenanni Pussy Willows</v>
      </c>
      <c r="L19" s="33"/>
      <c r="M19" s="47"/>
      <c r="N19" s="28"/>
      <c r="O19" s="46" t="str">
        <f>C9</f>
        <v>Big Hammers</v>
      </c>
      <c r="P19" s="33"/>
      <c r="Q19" s="47"/>
    </row>
    <row r="20" spans="1:17" ht="12.75" customHeight="1">
      <c r="A20" s="35" t="s">
        <v>2</v>
      </c>
      <c r="B20" s="32"/>
      <c r="C20" s="48" t="s">
        <v>202</v>
      </c>
      <c r="D20" s="38" t="s">
        <v>201</v>
      </c>
      <c r="E20" s="49">
        <v>1</v>
      </c>
      <c r="F20" s="53"/>
      <c r="G20" s="48" t="s">
        <v>202</v>
      </c>
      <c r="H20" s="38" t="s">
        <v>201</v>
      </c>
      <c r="I20" s="49">
        <f>E20+1</f>
        <v>2</v>
      </c>
      <c r="J20" s="53"/>
      <c r="K20" s="48" t="s">
        <v>202</v>
      </c>
      <c r="L20" s="38" t="s">
        <v>201</v>
      </c>
      <c r="M20" s="49">
        <f>I20+1</f>
        <v>3</v>
      </c>
      <c r="N20" s="28"/>
      <c r="O20" s="48" t="s">
        <v>202</v>
      </c>
      <c r="P20" s="38" t="s">
        <v>201</v>
      </c>
      <c r="Q20" s="49">
        <f>M20+1</f>
        <v>4</v>
      </c>
    </row>
    <row r="21" spans="1:17" ht="13.5" thickBot="1">
      <c r="A21" s="34">
        <f>'Sunday Playoffs'!I3</f>
        <v>0.45138888887595385</v>
      </c>
      <c r="B21" s="32"/>
      <c r="C21" s="50" t="str">
        <f>C13</f>
        <v>POKAI</v>
      </c>
      <c r="D21" s="51"/>
      <c r="E21" s="52"/>
      <c r="F21" s="53"/>
      <c r="G21" s="50" t="str">
        <f>C15</f>
        <v>NBF</v>
      </c>
      <c r="H21" s="51"/>
      <c r="I21" s="52"/>
      <c r="J21" s="53"/>
      <c r="K21" s="50" t="str">
        <f>C14</f>
        <v>Disciples of Love</v>
      </c>
      <c r="L21" s="51"/>
      <c r="M21" s="52"/>
      <c r="N21" s="28"/>
      <c r="O21" s="50" t="str">
        <f>C16</f>
        <v>Mr. Men + Little Miss</v>
      </c>
      <c r="P21" s="51"/>
      <c r="Q21" s="52"/>
    </row>
    <row r="22" ht="13.5" thickBot="1"/>
    <row r="23" spans="1:17" ht="12.75">
      <c r="A23" s="29" t="s">
        <v>198</v>
      </c>
      <c r="C23" s="43" t="str">
        <f>C18</f>
        <v>Hockey 5</v>
      </c>
      <c r="D23" s="44" t="s">
        <v>199</v>
      </c>
      <c r="E23" s="45" t="s">
        <v>200</v>
      </c>
      <c r="F23" s="53"/>
      <c r="G23" s="43" t="str">
        <f>G18</f>
        <v>Hockey 6</v>
      </c>
      <c r="H23" s="44" t="s">
        <v>199</v>
      </c>
      <c r="I23" s="45" t="s">
        <v>200</v>
      </c>
      <c r="J23" s="53"/>
      <c r="K23" s="43" t="str">
        <f>K18</f>
        <v>Rugby East North</v>
      </c>
      <c r="L23" s="44" t="s">
        <v>199</v>
      </c>
      <c r="M23" s="45" t="s">
        <v>200</v>
      </c>
      <c r="N23" s="28"/>
      <c r="O23" s="43" t="str">
        <f>O18</f>
        <v>Rugby East South</v>
      </c>
      <c r="P23" s="44" t="s">
        <v>199</v>
      </c>
      <c r="Q23" s="45" t="s">
        <v>200</v>
      </c>
    </row>
    <row r="24" spans="1:17" ht="22.5">
      <c r="A24" s="31">
        <f>'Sunday Playoffs'!J1</f>
        <v>0.4583333333430346</v>
      </c>
      <c r="C24" s="46" t="str">
        <f>C5</f>
        <v>Banana Cream Pie</v>
      </c>
      <c r="D24" s="33"/>
      <c r="E24" s="47"/>
      <c r="F24" s="53"/>
      <c r="G24" s="46" t="str">
        <f>C6</f>
        <v>Sweet Sounds of Ruckus</v>
      </c>
      <c r="H24" s="33"/>
      <c r="I24" s="47"/>
      <c r="J24" s="53"/>
      <c r="K24" s="46" t="str">
        <f>C7</f>
        <v>Rump Roast</v>
      </c>
      <c r="L24" s="33"/>
      <c r="M24" s="47"/>
      <c r="N24" s="28"/>
      <c r="O24" s="46" t="str">
        <f>C8</f>
        <v>COOL</v>
      </c>
      <c r="P24" s="33"/>
      <c r="Q24" s="47"/>
    </row>
    <row r="25" spans="1:17" ht="12.75" customHeight="1">
      <c r="A25" s="35" t="s">
        <v>2</v>
      </c>
      <c r="C25" s="48" t="s">
        <v>202</v>
      </c>
      <c r="D25" s="38" t="s">
        <v>201</v>
      </c>
      <c r="E25" s="49">
        <v>16</v>
      </c>
      <c r="F25" s="53"/>
      <c r="G25" s="48" t="s">
        <v>202</v>
      </c>
      <c r="H25" s="38" t="s">
        <v>201</v>
      </c>
      <c r="I25" s="49">
        <f>E25+1</f>
        <v>17</v>
      </c>
      <c r="J25" s="53"/>
      <c r="K25" s="48" t="s">
        <v>202</v>
      </c>
      <c r="L25" s="38" t="s">
        <v>201</v>
      </c>
      <c r="M25" s="49">
        <f>I25+1</f>
        <v>18</v>
      </c>
      <c r="N25" s="28"/>
      <c r="O25" s="48" t="s">
        <v>202</v>
      </c>
      <c r="P25" s="38" t="s">
        <v>201</v>
      </c>
      <c r="Q25" s="49">
        <f>M25+1</f>
        <v>19</v>
      </c>
    </row>
    <row r="26" spans="1:17" ht="13.5" thickBot="1">
      <c r="A26" s="34">
        <f>'Sunday Playoffs'!J3</f>
        <v>0.5138888888759539</v>
      </c>
      <c r="C26" s="50" t="s">
        <v>203</v>
      </c>
      <c r="D26" s="51"/>
      <c r="E26" s="52"/>
      <c r="F26" s="53"/>
      <c r="G26" s="50" t="s">
        <v>205</v>
      </c>
      <c r="H26" s="51"/>
      <c r="I26" s="52"/>
      <c r="J26" s="53"/>
      <c r="K26" s="50" t="s">
        <v>204</v>
      </c>
      <c r="L26" s="51"/>
      <c r="M26" s="52"/>
      <c r="N26" s="28"/>
      <c r="O26" s="50" t="s">
        <v>206</v>
      </c>
      <c r="P26" s="51"/>
      <c r="Q26" s="52"/>
    </row>
    <row r="27" ht="13.5" thickBot="1"/>
    <row r="28" spans="1:17" ht="12.75">
      <c r="A28" s="29" t="s">
        <v>198</v>
      </c>
      <c r="C28" s="43" t="str">
        <f>C23</f>
        <v>Hockey 5</v>
      </c>
      <c r="D28" s="44" t="s">
        <v>199</v>
      </c>
      <c r="E28" s="45" t="s">
        <v>200</v>
      </c>
      <c r="F28" s="53"/>
      <c r="G28" s="43" t="str">
        <f>G23</f>
        <v>Hockey 6</v>
      </c>
      <c r="H28" s="44" t="s">
        <v>199</v>
      </c>
      <c r="I28" s="45" t="s">
        <v>200</v>
      </c>
      <c r="J28" s="53"/>
      <c r="K28" s="43" t="str">
        <f>K23</f>
        <v>Rugby East North</v>
      </c>
      <c r="L28" s="44" t="s">
        <v>199</v>
      </c>
      <c r="M28" s="45" t="s">
        <v>200</v>
      </c>
      <c r="N28" s="28"/>
      <c r="O28" s="43" t="str">
        <f>O23</f>
        <v>Rugby East South</v>
      </c>
      <c r="P28" s="44" t="s">
        <v>199</v>
      </c>
      <c r="Q28" s="45" t="s">
        <v>200</v>
      </c>
    </row>
    <row r="29" spans="1:17" ht="12.75">
      <c r="A29" s="31">
        <f>'Sunday Playoffs'!K1</f>
        <v>0.5208333333430346</v>
      </c>
      <c r="C29" s="46" t="s">
        <v>207</v>
      </c>
      <c r="D29" s="33"/>
      <c r="E29" s="47"/>
      <c r="F29" s="53"/>
      <c r="G29" s="46" t="s">
        <v>209</v>
      </c>
      <c r="H29" s="33"/>
      <c r="I29" s="47"/>
      <c r="J29" s="53"/>
      <c r="K29" s="46" t="s">
        <v>211</v>
      </c>
      <c r="L29" s="33"/>
      <c r="M29" s="47"/>
      <c r="N29" s="28"/>
      <c r="O29" s="46" t="s">
        <v>215</v>
      </c>
      <c r="P29" s="33"/>
      <c r="Q29" s="47"/>
    </row>
    <row r="30" spans="1:17" ht="12.75" customHeight="1">
      <c r="A30" s="35" t="s">
        <v>2</v>
      </c>
      <c r="C30" s="48" t="s">
        <v>202</v>
      </c>
      <c r="D30" s="38" t="s">
        <v>201</v>
      </c>
      <c r="E30" s="49">
        <v>31</v>
      </c>
      <c r="F30" s="53"/>
      <c r="G30" s="48" t="s">
        <v>202</v>
      </c>
      <c r="H30" s="38" t="s">
        <v>201</v>
      </c>
      <c r="I30" s="49">
        <f>E30+1</f>
        <v>32</v>
      </c>
      <c r="J30" s="53"/>
      <c r="K30" s="48" t="s">
        <v>202</v>
      </c>
      <c r="L30" s="38" t="s">
        <v>201</v>
      </c>
      <c r="M30" s="49">
        <f>I30+1</f>
        <v>33</v>
      </c>
      <c r="N30" s="28"/>
      <c r="O30" s="48" t="s">
        <v>202</v>
      </c>
      <c r="P30" s="38" t="s">
        <v>201</v>
      </c>
      <c r="Q30" s="49">
        <f>M30+1</f>
        <v>34</v>
      </c>
    </row>
    <row r="31" spans="1:17" ht="13.5" thickBot="1">
      <c r="A31" s="34">
        <f>'Sunday Playoffs'!K3</f>
        <v>0.07638888887595385</v>
      </c>
      <c r="C31" s="50" t="s">
        <v>208</v>
      </c>
      <c r="D31" s="51"/>
      <c r="E31" s="52"/>
      <c r="F31" s="53"/>
      <c r="G31" s="50" t="s">
        <v>210</v>
      </c>
      <c r="H31" s="51"/>
      <c r="I31" s="52"/>
      <c r="J31" s="53"/>
      <c r="K31" s="50" t="s">
        <v>212</v>
      </c>
      <c r="L31" s="51"/>
      <c r="M31" s="52"/>
      <c r="N31" s="28"/>
      <c r="O31" s="50" t="s">
        <v>216</v>
      </c>
      <c r="P31" s="51"/>
      <c r="Q31" s="52"/>
    </row>
    <row r="32" ht="13.5" thickBot="1"/>
    <row r="33" spans="1:17" ht="12.75">
      <c r="A33" s="29" t="s">
        <v>198</v>
      </c>
      <c r="C33" s="43" t="str">
        <f>C28</f>
        <v>Hockey 5</v>
      </c>
      <c r="D33" s="44" t="s">
        <v>199</v>
      </c>
      <c r="E33" s="45" t="s">
        <v>200</v>
      </c>
      <c r="F33" s="53"/>
      <c r="G33" s="43" t="str">
        <f>G28</f>
        <v>Hockey 6</v>
      </c>
      <c r="H33" s="44" t="s">
        <v>199</v>
      </c>
      <c r="I33" s="45" t="s">
        <v>200</v>
      </c>
      <c r="J33" s="28"/>
      <c r="K33" s="43" t="str">
        <f>K28</f>
        <v>Rugby East North</v>
      </c>
      <c r="L33" s="44" t="s">
        <v>199</v>
      </c>
      <c r="M33" s="45" t="s">
        <v>200</v>
      </c>
      <c r="N33" s="28"/>
      <c r="O33" s="43" t="str">
        <f>O28</f>
        <v>Rugby East South</v>
      </c>
      <c r="P33" s="44" t="s">
        <v>199</v>
      </c>
      <c r="Q33" s="45" t="s">
        <v>200</v>
      </c>
    </row>
    <row r="34" spans="1:17" ht="12.75">
      <c r="A34" s="31">
        <f>'Sunday Playoffs'!L1</f>
        <v>0.08333333334303461</v>
      </c>
      <c r="C34" s="46" t="s">
        <v>217</v>
      </c>
      <c r="D34" s="33"/>
      <c r="E34" s="47"/>
      <c r="F34" s="53"/>
      <c r="G34" s="46" t="s">
        <v>246</v>
      </c>
      <c r="H34" s="33"/>
      <c r="I34" s="47"/>
      <c r="J34" s="53"/>
      <c r="K34" s="46" t="s">
        <v>220</v>
      </c>
      <c r="L34" s="33"/>
      <c r="M34" s="47"/>
      <c r="N34" s="28"/>
      <c r="O34" s="46" t="s">
        <v>222</v>
      </c>
      <c r="P34" s="33"/>
      <c r="Q34" s="47"/>
    </row>
    <row r="35" spans="1:17" ht="12.75" customHeight="1">
      <c r="A35" s="35" t="s">
        <v>2</v>
      </c>
      <c r="C35" s="48" t="s">
        <v>202</v>
      </c>
      <c r="D35" s="38" t="s">
        <v>201</v>
      </c>
      <c r="E35" s="49">
        <v>42</v>
      </c>
      <c r="F35" s="53"/>
      <c r="G35" s="48" t="s">
        <v>202</v>
      </c>
      <c r="H35" s="38" t="s">
        <v>201</v>
      </c>
      <c r="I35" s="49">
        <f>E35+1</f>
        <v>43</v>
      </c>
      <c r="J35" s="28"/>
      <c r="K35" s="48" t="s">
        <v>202</v>
      </c>
      <c r="L35" s="38" t="s">
        <v>201</v>
      </c>
      <c r="M35" s="49">
        <f>I35+1</f>
        <v>44</v>
      </c>
      <c r="N35" s="28"/>
      <c r="O35" s="48" t="s">
        <v>202</v>
      </c>
      <c r="P35" s="38" t="s">
        <v>201</v>
      </c>
      <c r="Q35" s="49">
        <f>M35+1</f>
        <v>45</v>
      </c>
    </row>
    <row r="36" spans="1:17" ht="13.5" thickBot="1">
      <c r="A36" s="34">
        <f>'Sunday Playoffs'!L3</f>
        <v>0.13888888887595385</v>
      </c>
      <c r="C36" s="50" t="s">
        <v>219</v>
      </c>
      <c r="D36" s="51"/>
      <c r="E36" s="52"/>
      <c r="F36" s="53"/>
      <c r="G36" s="50" t="s">
        <v>218</v>
      </c>
      <c r="H36" s="51"/>
      <c r="I36" s="52"/>
      <c r="J36" s="28"/>
      <c r="K36" s="50" t="s">
        <v>221</v>
      </c>
      <c r="L36" s="51"/>
      <c r="M36" s="52"/>
      <c r="N36" s="28"/>
      <c r="O36" s="50" t="s">
        <v>223</v>
      </c>
      <c r="P36" s="51"/>
      <c r="Q36" s="52"/>
    </row>
    <row r="37" ht="13.5" thickBot="1"/>
    <row r="38" spans="1:17" ht="12.75">
      <c r="A38" s="29" t="s">
        <v>198</v>
      </c>
      <c r="C38" s="43" t="str">
        <f>C33</f>
        <v>Hockey 5</v>
      </c>
      <c r="D38" s="44" t="s">
        <v>199</v>
      </c>
      <c r="E38" s="45" t="s">
        <v>200</v>
      </c>
      <c r="F38" s="53"/>
      <c r="G38" s="43" t="str">
        <f>G33</f>
        <v>Hockey 6</v>
      </c>
      <c r="H38" s="44" t="s">
        <v>199</v>
      </c>
      <c r="I38" s="45" t="s">
        <v>200</v>
      </c>
      <c r="J38" s="28"/>
      <c r="K38" s="43" t="str">
        <f>K33</f>
        <v>Rugby East North</v>
      </c>
      <c r="L38" s="44" t="s">
        <v>199</v>
      </c>
      <c r="M38" s="45" t="s">
        <v>200</v>
      </c>
      <c r="N38" s="28"/>
      <c r="O38" s="43" t="str">
        <f>O33</f>
        <v>Rugby East South</v>
      </c>
      <c r="P38" s="44" t="s">
        <v>199</v>
      </c>
      <c r="Q38" s="45" t="s">
        <v>200</v>
      </c>
    </row>
    <row r="39" spans="1:17" ht="12.75">
      <c r="A39" s="31">
        <f>'Sunday Playoffs'!M1</f>
        <v>0.1458333333430346</v>
      </c>
      <c r="C39" s="46" t="s">
        <v>224</v>
      </c>
      <c r="D39" s="33"/>
      <c r="E39" s="47"/>
      <c r="F39" s="53"/>
      <c r="G39" s="46" t="s">
        <v>226</v>
      </c>
      <c r="H39" s="33"/>
      <c r="I39" s="47"/>
      <c r="J39" s="28"/>
      <c r="K39" s="46" t="s">
        <v>228</v>
      </c>
      <c r="L39" s="33"/>
      <c r="M39" s="47"/>
      <c r="N39" s="28"/>
      <c r="O39" s="46" t="s">
        <v>230</v>
      </c>
      <c r="P39" s="33"/>
      <c r="Q39" s="47"/>
    </row>
    <row r="40" spans="1:17" ht="12.75">
      <c r="A40" s="35" t="s">
        <v>2</v>
      </c>
      <c r="C40" s="48" t="s">
        <v>202</v>
      </c>
      <c r="D40" s="38" t="s">
        <v>201</v>
      </c>
      <c r="E40" s="49">
        <v>54</v>
      </c>
      <c r="F40" s="53"/>
      <c r="G40" s="48" t="s">
        <v>202</v>
      </c>
      <c r="H40" s="38" t="s">
        <v>201</v>
      </c>
      <c r="I40" s="49">
        <f>E40+1</f>
        <v>55</v>
      </c>
      <c r="J40" s="28"/>
      <c r="K40" s="48" t="s">
        <v>202</v>
      </c>
      <c r="L40" s="38" t="s">
        <v>201</v>
      </c>
      <c r="M40" s="49">
        <f>I40+1</f>
        <v>56</v>
      </c>
      <c r="N40" s="28"/>
      <c r="O40" s="48" t="s">
        <v>202</v>
      </c>
      <c r="P40" s="38" t="s">
        <v>201</v>
      </c>
      <c r="Q40" s="49">
        <f>M40+1</f>
        <v>57</v>
      </c>
    </row>
    <row r="41" spans="1:17" ht="13.5" thickBot="1">
      <c r="A41" s="34">
        <f>'Sunday Playoffs'!M3</f>
        <v>0.20138888887595385</v>
      </c>
      <c r="C41" s="50" t="s">
        <v>225</v>
      </c>
      <c r="D41" s="51"/>
      <c r="E41" s="52"/>
      <c r="F41" s="53"/>
      <c r="G41" s="50" t="s">
        <v>227</v>
      </c>
      <c r="H41" s="51"/>
      <c r="I41" s="52"/>
      <c r="J41" s="28"/>
      <c r="K41" s="50" t="s">
        <v>229</v>
      </c>
      <c r="L41" s="51"/>
      <c r="M41" s="52"/>
      <c r="N41" s="28"/>
      <c r="O41" s="50" t="s">
        <v>231</v>
      </c>
      <c r="P41" s="51"/>
      <c r="Q41" s="52"/>
    </row>
  </sheetData>
  <mergeCells count="2">
    <mergeCell ref="A1:Q1"/>
    <mergeCell ref="A2:Q2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C17" sqref="C17"/>
    </sheetView>
  </sheetViews>
  <sheetFormatPr defaultColWidth="9.140625" defaultRowHeight="12.75"/>
  <cols>
    <col min="1" max="1" width="6.57421875" style="27" customWidth="1"/>
    <col min="2" max="2" width="5.00390625" style="0" customWidth="1"/>
    <col min="3" max="3" width="17.140625" style="0" customWidth="1"/>
    <col min="4" max="5" width="3.8515625" style="0" customWidth="1"/>
    <col min="6" max="6" width="1.421875" style="0" customWidth="1"/>
    <col min="7" max="7" width="17.140625" style="0" customWidth="1"/>
    <col min="8" max="9" width="3.8515625" style="0" customWidth="1"/>
    <col min="10" max="10" width="1.28515625" style="0" customWidth="1"/>
    <col min="11" max="11" width="17.140625" style="0" customWidth="1"/>
    <col min="12" max="13" width="3.8515625" style="0" customWidth="1"/>
    <col min="14" max="14" width="0.9921875" style="0" customWidth="1"/>
    <col min="15" max="15" width="17.140625" style="0" customWidth="1"/>
    <col min="16" max="17" width="3.8515625" style="0" customWidth="1"/>
  </cols>
  <sheetData>
    <row r="1" spans="1:17" ht="12.75">
      <c r="A1" s="269" t="s">
        <v>194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2.75">
      <c r="A2" s="269" t="s">
        <v>232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</row>
    <row r="3" ht="6" customHeight="1"/>
    <row r="4" spans="2:3" ht="11.25" customHeight="1">
      <c r="B4" s="54" t="s">
        <v>196</v>
      </c>
      <c r="C4" s="55" t="s">
        <v>197</v>
      </c>
    </row>
    <row r="5" spans="2:3" ht="11.25" customHeight="1">
      <c r="B5" s="41">
        <v>13</v>
      </c>
      <c r="C5" s="42" t="str">
        <f>'Sunday Playoffs'!C4</f>
        <v>Dances With Pylons</v>
      </c>
    </row>
    <row r="6" spans="2:3" ht="11.25" customHeight="1">
      <c r="B6" s="41">
        <v>14</v>
      </c>
      <c r="C6" s="42" t="str">
        <f>'Sunday Playoffs'!C5</f>
        <v>4D</v>
      </c>
    </row>
    <row r="7" spans="2:3" ht="11.25" customHeight="1">
      <c r="B7" s="41">
        <v>15</v>
      </c>
      <c r="C7" s="42" t="str">
        <f>'Sunday Playoffs'!C6</f>
        <v>RAID</v>
      </c>
    </row>
    <row r="8" spans="2:3" ht="11.25" customHeight="1">
      <c r="B8" s="41">
        <v>16</v>
      </c>
      <c r="C8" s="42" t="str">
        <f>'Sunday Playoffs'!C7</f>
        <v>The Superfreaks</v>
      </c>
    </row>
    <row r="9" spans="2:3" ht="11.25" customHeight="1">
      <c r="B9" s="41">
        <v>17</v>
      </c>
      <c r="C9" s="42" t="str">
        <f>'Sunday Playoffs'!C8</f>
        <v>SPIN</v>
      </c>
    </row>
    <row r="10" spans="2:3" ht="11.25" customHeight="1">
      <c r="B10" s="41">
        <v>18</v>
      </c>
      <c r="C10" s="42" t="str">
        <f>'Sunday Playoffs'!C9</f>
        <v>The Big Kahunas</v>
      </c>
    </row>
    <row r="11" spans="2:3" ht="11.25" customHeight="1">
      <c r="B11" s="41">
        <v>19</v>
      </c>
      <c r="C11" s="42" t="str">
        <f>'Sunday Playoffs'!C10</f>
        <v>Release The Hounds</v>
      </c>
    </row>
    <row r="12" spans="2:3" ht="11.25" customHeight="1">
      <c r="B12" s="41">
        <v>20</v>
      </c>
      <c r="C12" s="42" t="str">
        <f>'Sunday Playoffs'!C11</f>
        <v>Eleven</v>
      </c>
    </row>
    <row r="13" spans="2:3" ht="11.25" customHeight="1">
      <c r="B13" s="41">
        <v>21</v>
      </c>
      <c r="C13" s="42" t="str">
        <f>'Sunday Playoffs'!C12</f>
        <v>Huck Finn</v>
      </c>
    </row>
    <row r="14" spans="2:3" ht="11.25" customHeight="1">
      <c r="B14" s="41">
        <v>22</v>
      </c>
      <c r="C14" s="42" t="str">
        <f>'Sunday Playoffs'!C13</f>
        <v>DIRT</v>
      </c>
    </row>
    <row r="15" spans="2:3" ht="11.25" customHeight="1">
      <c r="B15" s="41">
        <v>23</v>
      </c>
      <c r="C15" s="42" t="str">
        <f>'Sunday Playoffs'!C14</f>
        <v>So Cut</v>
      </c>
    </row>
    <row r="16" spans="2:3" ht="11.25" customHeight="1">
      <c r="B16" s="41">
        <v>24</v>
      </c>
      <c r="C16" s="42" t="str">
        <f>'Sunday Playoffs'!C15</f>
        <v>The Incredible Hucks</v>
      </c>
    </row>
    <row r="17" ht="5.25" customHeight="1" thickBot="1"/>
    <row r="18" spans="1:17" ht="12.75">
      <c r="A18" s="29" t="s">
        <v>198</v>
      </c>
      <c r="B18" s="30"/>
      <c r="C18" s="56" t="str">
        <f>'Sunday Playoffs'!H11</f>
        <v>Hockey 1</v>
      </c>
      <c r="D18" s="57" t="s">
        <v>199</v>
      </c>
      <c r="E18" s="58" t="s">
        <v>200</v>
      </c>
      <c r="F18" s="53"/>
      <c r="G18" s="56" t="str">
        <f>'Sunday Playoffs'!H12</f>
        <v>Hockey 2</v>
      </c>
      <c r="H18" s="57" t="s">
        <v>199</v>
      </c>
      <c r="I18" s="58" t="s">
        <v>200</v>
      </c>
      <c r="J18" s="53"/>
      <c r="K18" s="56" t="str">
        <f>'Sunday Playoffs'!H13</f>
        <v>Hockey 3</v>
      </c>
      <c r="L18" s="57" t="s">
        <v>199</v>
      </c>
      <c r="M18" s="58" t="s">
        <v>200</v>
      </c>
      <c r="N18" s="28"/>
      <c r="O18" s="56" t="str">
        <f>'Sunday Playoffs'!H14</f>
        <v>Hockey 4</v>
      </c>
      <c r="P18" s="57" t="s">
        <v>199</v>
      </c>
      <c r="Q18" s="58" t="s">
        <v>200</v>
      </c>
    </row>
    <row r="19" spans="1:17" ht="12.75">
      <c r="A19" s="31">
        <f>'Sunday Playoffs'!I1</f>
        <v>0.3958333333430346</v>
      </c>
      <c r="B19" s="32"/>
      <c r="C19" s="46" t="str">
        <f>C12</f>
        <v>Eleven</v>
      </c>
      <c r="D19" s="33"/>
      <c r="E19" s="47"/>
      <c r="F19" s="53"/>
      <c r="G19" s="46" t="str">
        <f>C10</f>
        <v>The Big Kahunas</v>
      </c>
      <c r="H19" s="33"/>
      <c r="I19" s="47"/>
      <c r="J19" s="53"/>
      <c r="K19" s="46" t="str">
        <f>C11</f>
        <v>Release The Hounds</v>
      </c>
      <c r="L19" s="33"/>
      <c r="M19" s="47"/>
      <c r="N19" s="28"/>
      <c r="O19" s="46" t="str">
        <f>C9</f>
        <v>SPIN</v>
      </c>
      <c r="P19" s="33"/>
      <c r="Q19" s="47"/>
    </row>
    <row r="20" spans="1:17" ht="12.75" customHeight="1">
      <c r="A20" s="35" t="s">
        <v>2</v>
      </c>
      <c r="B20" s="32"/>
      <c r="C20" s="48" t="s">
        <v>202</v>
      </c>
      <c r="D20" s="38" t="s">
        <v>201</v>
      </c>
      <c r="E20" s="49">
        <v>5</v>
      </c>
      <c r="F20" s="53"/>
      <c r="G20" s="48" t="s">
        <v>202</v>
      </c>
      <c r="H20" s="38" t="s">
        <v>201</v>
      </c>
      <c r="I20" s="49">
        <f>E20+1</f>
        <v>6</v>
      </c>
      <c r="J20" s="53"/>
      <c r="K20" s="48" t="s">
        <v>202</v>
      </c>
      <c r="L20" s="38" t="s">
        <v>201</v>
      </c>
      <c r="M20" s="49">
        <f>I20+1</f>
        <v>7</v>
      </c>
      <c r="N20" s="28"/>
      <c r="O20" s="48" t="s">
        <v>202</v>
      </c>
      <c r="P20" s="38" t="s">
        <v>201</v>
      </c>
      <c r="Q20" s="49">
        <f>M20+1</f>
        <v>8</v>
      </c>
    </row>
    <row r="21" spans="1:17" ht="13.5" thickBot="1">
      <c r="A21" s="34">
        <f>'Sunday Playoffs'!I3</f>
        <v>0.45138888887595385</v>
      </c>
      <c r="B21" s="32"/>
      <c r="C21" s="50" t="str">
        <f>C13</f>
        <v>Huck Finn</v>
      </c>
      <c r="D21" s="51"/>
      <c r="E21" s="52"/>
      <c r="F21" s="53"/>
      <c r="G21" s="50" t="str">
        <f>C15</f>
        <v>So Cut</v>
      </c>
      <c r="H21" s="51"/>
      <c r="I21" s="52"/>
      <c r="J21" s="53"/>
      <c r="K21" s="50" t="str">
        <f>C14</f>
        <v>DIRT</v>
      </c>
      <c r="L21" s="51"/>
      <c r="M21" s="52"/>
      <c r="N21" s="28"/>
      <c r="O21" s="50" t="str">
        <f>C16</f>
        <v>The Incredible Hucks</v>
      </c>
      <c r="P21" s="51"/>
      <c r="Q21" s="52"/>
    </row>
    <row r="22" ht="13.5" thickBot="1"/>
    <row r="23" spans="1:17" ht="12.75">
      <c r="A23" s="29" t="s">
        <v>198</v>
      </c>
      <c r="C23" s="56" t="str">
        <f>C18</f>
        <v>Hockey 1</v>
      </c>
      <c r="D23" s="57" t="s">
        <v>199</v>
      </c>
      <c r="E23" s="58" t="s">
        <v>200</v>
      </c>
      <c r="F23" s="53"/>
      <c r="G23" s="56" t="str">
        <f>G18</f>
        <v>Hockey 2</v>
      </c>
      <c r="H23" s="57" t="s">
        <v>199</v>
      </c>
      <c r="I23" s="58" t="s">
        <v>200</v>
      </c>
      <c r="J23" s="53"/>
      <c r="K23" s="56" t="str">
        <f>K18</f>
        <v>Hockey 3</v>
      </c>
      <c r="L23" s="57" t="s">
        <v>199</v>
      </c>
      <c r="M23" s="58" t="s">
        <v>200</v>
      </c>
      <c r="N23" s="28"/>
      <c r="O23" s="56" t="str">
        <f>O18</f>
        <v>Hockey 4</v>
      </c>
      <c r="P23" s="57" t="s">
        <v>199</v>
      </c>
      <c r="Q23" s="58" t="s">
        <v>200</v>
      </c>
    </row>
    <row r="24" spans="1:17" ht="12.75">
      <c r="A24" s="31">
        <f>'Sunday Playoffs'!J1</f>
        <v>0.4583333333430346</v>
      </c>
      <c r="C24" s="46" t="str">
        <f>C5</f>
        <v>Dances With Pylons</v>
      </c>
      <c r="D24" s="33"/>
      <c r="E24" s="47"/>
      <c r="F24" s="53"/>
      <c r="G24" s="46" t="str">
        <f>C6</f>
        <v>4D</v>
      </c>
      <c r="H24" s="33"/>
      <c r="I24" s="47"/>
      <c r="J24" s="53"/>
      <c r="K24" s="46" t="str">
        <f>C7</f>
        <v>RAID</v>
      </c>
      <c r="L24" s="33"/>
      <c r="M24" s="47"/>
      <c r="N24" s="28"/>
      <c r="O24" s="46" t="str">
        <f>C8</f>
        <v>The Superfreaks</v>
      </c>
      <c r="P24" s="33"/>
      <c r="Q24" s="47"/>
    </row>
    <row r="25" spans="1:17" ht="12.75" customHeight="1">
      <c r="A25" s="35" t="s">
        <v>2</v>
      </c>
      <c r="C25" s="48" t="s">
        <v>202</v>
      </c>
      <c r="D25" s="38" t="s">
        <v>201</v>
      </c>
      <c r="E25" s="49">
        <v>20</v>
      </c>
      <c r="F25" s="53"/>
      <c r="G25" s="48" t="s">
        <v>202</v>
      </c>
      <c r="H25" s="38" t="s">
        <v>201</v>
      </c>
      <c r="I25" s="49">
        <f>E25+1</f>
        <v>21</v>
      </c>
      <c r="J25" s="53"/>
      <c r="K25" s="48" t="s">
        <v>202</v>
      </c>
      <c r="L25" s="38" t="s">
        <v>201</v>
      </c>
      <c r="M25" s="49">
        <f>I25+1</f>
        <v>22</v>
      </c>
      <c r="N25" s="28"/>
      <c r="O25" s="48" t="s">
        <v>202</v>
      </c>
      <c r="P25" s="38" t="s">
        <v>201</v>
      </c>
      <c r="Q25" s="49">
        <f>M25+1</f>
        <v>23</v>
      </c>
    </row>
    <row r="26" spans="1:17" ht="13.5" thickBot="1">
      <c r="A26" s="34">
        <f>'Sunday Playoffs'!J3</f>
        <v>0.5138888888759539</v>
      </c>
      <c r="C26" s="50" t="s">
        <v>262</v>
      </c>
      <c r="D26" s="51"/>
      <c r="E26" s="52"/>
      <c r="F26" s="53"/>
      <c r="G26" s="50" t="s">
        <v>234</v>
      </c>
      <c r="H26" s="51"/>
      <c r="I26" s="52"/>
      <c r="J26" s="53"/>
      <c r="K26" s="50" t="s">
        <v>235</v>
      </c>
      <c r="L26" s="51"/>
      <c r="M26" s="52"/>
      <c r="N26" s="28"/>
      <c r="O26" s="50" t="s">
        <v>233</v>
      </c>
      <c r="P26" s="51"/>
      <c r="Q26" s="52"/>
    </row>
    <row r="27" ht="13.5" thickBot="1"/>
    <row r="28" spans="1:17" ht="12.75">
      <c r="A28" s="29" t="s">
        <v>198</v>
      </c>
      <c r="C28" s="56" t="str">
        <f>C23</f>
        <v>Hockey 1</v>
      </c>
      <c r="D28" s="57" t="s">
        <v>199</v>
      </c>
      <c r="E28" s="58" t="s">
        <v>200</v>
      </c>
      <c r="F28" s="53"/>
      <c r="G28" s="56" t="str">
        <f>G23</f>
        <v>Hockey 2</v>
      </c>
      <c r="H28" s="57" t="s">
        <v>199</v>
      </c>
      <c r="I28" s="58" t="s">
        <v>200</v>
      </c>
      <c r="J28" s="53"/>
      <c r="K28" s="56" t="str">
        <f>K23</f>
        <v>Hockey 3</v>
      </c>
      <c r="L28" s="57" t="s">
        <v>199</v>
      </c>
      <c r="M28" s="58" t="s">
        <v>200</v>
      </c>
      <c r="N28" s="28"/>
      <c r="O28" s="56" t="str">
        <f>O23</f>
        <v>Hockey 4</v>
      </c>
      <c r="P28" s="57" t="s">
        <v>199</v>
      </c>
      <c r="Q28" s="58" t="s">
        <v>200</v>
      </c>
    </row>
    <row r="29" spans="1:17" ht="12.75">
      <c r="A29" s="31">
        <f>'Sunday Playoffs'!K1</f>
        <v>0.5208333333430346</v>
      </c>
      <c r="C29" s="46" t="s">
        <v>236</v>
      </c>
      <c r="D29" s="33"/>
      <c r="E29" s="47"/>
      <c r="F29" s="53"/>
      <c r="G29" s="46" t="s">
        <v>238</v>
      </c>
      <c r="H29" s="33"/>
      <c r="I29" s="47"/>
      <c r="J29" s="53"/>
      <c r="K29" s="46" t="s">
        <v>240</v>
      </c>
      <c r="L29" s="33"/>
      <c r="M29" s="47"/>
      <c r="N29" s="28"/>
      <c r="O29" s="46" t="s">
        <v>242</v>
      </c>
      <c r="P29" s="33"/>
      <c r="Q29" s="47"/>
    </row>
    <row r="30" spans="1:17" ht="12.75" customHeight="1">
      <c r="A30" s="35" t="s">
        <v>2</v>
      </c>
      <c r="C30" s="48" t="s">
        <v>202</v>
      </c>
      <c r="D30" s="38" t="s">
        <v>201</v>
      </c>
      <c r="E30" s="49">
        <v>35</v>
      </c>
      <c r="F30" s="53"/>
      <c r="G30" s="48" t="s">
        <v>202</v>
      </c>
      <c r="H30" s="38" t="s">
        <v>201</v>
      </c>
      <c r="I30" s="49">
        <f>E30+1</f>
        <v>36</v>
      </c>
      <c r="J30" s="53"/>
      <c r="K30" s="48" t="s">
        <v>202</v>
      </c>
      <c r="L30" s="38" t="s">
        <v>201</v>
      </c>
      <c r="M30" s="49">
        <f>I30+1</f>
        <v>37</v>
      </c>
      <c r="N30" s="28"/>
      <c r="O30" s="48" t="s">
        <v>202</v>
      </c>
      <c r="P30" s="38" t="s">
        <v>201</v>
      </c>
      <c r="Q30" s="49">
        <f>M30+1</f>
        <v>38</v>
      </c>
    </row>
    <row r="31" spans="1:17" ht="13.5" thickBot="1">
      <c r="A31" s="34">
        <f>'Sunday Playoffs'!K3</f>
        <v>0.07638888887595385</v>
      </c>
      <c r="C31" s="50" t="s">
        <v>237</v>
      </c>
      <c r="D31" s="51"/>
      <c r="E31" s="52"/>
      <c r="F31" s="53"/>
      <c r="G31" s="50" t="s">
        <v>239</v>
      </c>
      <c r="H31" s="51"/>
      <c r="I31" s="52"/>
      <c r="J31" s="53"/>
      <c r="K31" s="50" t="s">
        <v>241</v>
      </c>
      <c r="L31" s="51"/>
      <c r="M31" s="52"/>
      <c r="N31" s="28"/>
      <c r="O31" s="50" t="s">
        <v>243</v>
      </c>
      <c r="P31" s="51"/>
      <c r="Q31" s="52"/>
    </row>
    <row r="32" ht="13.5" thickBot="1"/>
    <row r="33" spans="1:17" ht="12.75">
      <c r="A33" s="29" t="s">
        <v>198</v>
      </c>
      <c r="C33" s="56" t="str">
        <f>C28</f>
        <v>Hockey 1</v>
      </c>
      <c r="D33" s="57" t="s">
        <v>199</v>
      </c>
      <c r="E33" s="58" t="s">
        <v>200</v>
      </c>
      <c r="F33" s="53"/>
      <c r="G33" s="56" t="str">
        <f>G28</f>
        <v>Hockey 2</v>
      </c>
      <c r="H33" s="57" t="s">
        <v>199</v>
      </c>
      <c r="I33" s="58" t="s">
        <v>200</v>
      </c>
      <c r="J33" s="28"/>
      <c r="K33" s="56" t="str">
        <f>K28</f>
        <v>Hockey 3</v>
      </c>
      <c r="L33" s="57" t="s">
        <v>199</v>
      </c>
      <c r="M33" s="58" t="s">
        <v>200</v>
      </c>
      <c r="N33" s="28"/>
      <c r="O33" s="56" t="str">
        <f>O28</f>
        <v>Hockey 4</v>
      </c>
      <c r="P33" s="57" t="s">
        <v>199</v>
      </c>
      <c r="Q33" s="58" t="s">
        <v>200</v>
      </c>
    </row>
    <row r="34" spans="1:17" ht="12.75">
      <c r="A34" s="31">
        <f>'Sunday Playoffs'!L1</f>
        <v>0.08333333334303461</v>
      </c>
      <c r="C34" s="46" t="s">
        <v>244</v>
      </c>
      <c r="D34" s="33"/>
      <c r="E34" s="47"/>
      <c r="F34" s="53"/>
      <c r="G34" s="46" t="s">
        <v>248</v>
      </c>
      <c r="H34" s="33"/>
      <c r="I34" s="47"/>
      <c r="J34" s="53"/>
      <c r="K34" s="46" t="s">
        <v>250</v>
      </c>
      <c r="L34" s="33"/>
      <c r="M34" s="47"/>
      <c r="N34" s="28"/>
      <c r="O34" s="46" t="s">
        <v>252</v>
      </c>
      <c r="P34" s="33"/>
      <c r="Q34" s="47"/>
    </row>
    <row r="35" spans="1:17" ht="12.75" customHeight="1">
      <c r="A35" s="35" t="s">
        <v>2</v>
      </c>
      <c r="C35" s="48" t="s">
        <v>202</v>
      </c>
      <c r="D35" s="38" t="s">
        <v>201</v>
      </c>
      <c r="E35" s="49">
        <v>46</v>
      </c>
      <c r="F35" s="53"/>
      <c r="G35" s="48" t="s">
        <v>202</v>
      </c>
      <c r="H35" s="38" t="s">
        <v>201</v>
      </c>
      <c r="I35" s="49">
        <f>E35+1</f>
        <v>47</v>
      </c>
      <c r="J35" s="28"/>
      <c r="K35" s="48" t="s">
        <v>202</v>
      </c>
      <c r="L35" s="38" t="s">
        <v>201</v>
      </c>
      <c r="M35" s="49">
        <f>I35+1</f>
        <v>48</v>
      </c>
      <c r="N35" s="28"/>
      <c r="O35" s="48" t="s">
        <v>202</v>
      </c>
      <c r="P35" s="38" t="s">
        <v>201</v>
      </c>
      <c r="Q35" s="49">
        <f>M35+1</f>
        <v>49</v>
      </c>
    </row>
    <row r="36" spans="1:17" ht="13.5" thickBot="1">
      <c r="A36" s="34">
        <f>'Sunday Playoffs'!L3</f>
        <v>0.13888888887595385</v>
      </c>
      <c r="C36" s="50" t="s">
        <v>245</v>
      </c>
      <c r="D36" s="51"/>
      <c r="E36" s="52"/>
      <c r="F36" s="53"/>
      <c r="G36" s="50" t="s">
        <v>249</v>
      </c>
      <c r="H36" s="51"/>
      <c r="I36" s="52"/>
      <c r="J36" s="28"/>
      <c r="K36" s="50" t="s">
        <v>251</v>
      </c>
      <c r="L36" s="51"/>
      <c r="M36" s="52"/>
      <c r="N36" s="28"/>
      <c r="O36" s="50" t="s">
        <v>253</v>
      </c>
      <c r="P36" s="51"/>
      <c r="Q36" s="52"/>
    </row>
    <row r="37" ht="13.5" thickBot="1"/>
    <row r="38" spans="1:17" ht="12.75">
      <c r="A38" s="29" t="s">
        <v>198</v>
      </c>
      <c r="C38" s="56" t="str">
        <f>C33</f>
        <v>Hockey 1</v>
      </c>
      <c r="D38" s="57" t="s">
        <v>199</v>
      </c>
      <c r="E38" s="58" t="s">
        <v>200</v>
      </c>
      <c r="F38" s="53"/>
      <c r="G38" s="56" t="str">
        <f>G33</f>
        <v>Hockey 2</v>
      </c>
      <c r="H38" s="57" t="s">
        <v>199</v>
      </c>
      <c r="I38" s="58" t="s">
        <v>200</v>
      </c>
      <c r="J38" s="28"/>
      <c r="K38" s="56" t="str">
        <f>K33</f>
        <v>Hockey 3</v>
      </c>
      <c r="L38" s="57" t="s">
        <v>199</v>
      </c>
      <c r="M38" s="58" t="s">
        <v>200</v>
      </c>
      <c r="N38" s="28"/>
      <c r="O38" s="56" t="str">
        <f>O33</f>
        <v>Hockey 4</v>
      </c>
      <c r="P38" s="57" t="s">
        <v>199</v>
      </c>
      <c r="Q38" s="58" t="s">
        <v>200</v>
      </c>
    </row>
    <row r="39" spans="1:17" ht="12.75">
      <c r="A39" s="31">
        <f>'Sunday Playoffs'!M1</f>
        <v>0.1458333333430346</v>
      </c>
      <c r="C39" s="46" t="s">
        <v>254</v>
      </c>
      <c r="D39" s="33"/>
      <c r="E39" s="47"/>
      <c r="F39" s="53"/>
      <c r="G39" s="46" t="s">
        <v>256</v>
      </c>
      <c r="H39" s="33"/>
      <c r="I39" s="47"/>
      <c r="J39" s="28"/>
      <c r="K39" s="46" t="s">
        <v>258</v>
      </c>
      <c r="L39" s="33"/>
      <c r="M39" s="47"/>
      <c r="N39" s="28"/>
      <c r="O39" s="46" t="s">
        <v>260</v>
      </c>
      <c r="P39" s="33"/>
      <c r="Q39" s="47"/>
    </row>
    <row r="40" spans="1:17" ht="12.75">
      <c r="A40" s="35" t="s">
        <v>2</v>
      </c>
      <c r="C40" s="48" t="s">
        <v>202</v>
      </c>
      <c r="D40" s="38" t="s">
        <v>201</v>
      </c>
      <c r="E40" s="49">
        <v>54</v>
      </c>
      <c r="F40" s="53"/>
      <c r="G40" s="48" t="s">
        <v>202</v>
      </c>
      <c r="H40" s="38" t="s">
        <v>201</v>
      </c>
      <c r="I40" s="49">
        <f>E40+1</f>
        <v>55</v>
      </c>
      <c r="J40" s="28"/>
      <c r="K40" s="48" t="s">
        <v>202</v>
      </c>
      <c r="L40" s="38" t="s">
        <v>201</v>
      </c>
      <c r="M40" s="49">
        <f>I40+1</f>
        <v>56</v>
      </c>
      <c r="N40" s="28"/>
      <c r="O40" s="48" t="s">
        <v>202</v>
      </c>
      <c r="P40" s="38" t="s">
        <v>201</v>
      </c>
      <c r="Q40" s="49">
        <f>M40+1</f>
        <v>57</v>
      </c>
    </row>
    <row r="41" spans="1:17" ht="13.5" thickBot="1">
      <c r="A41" s="34">
        <f>'Sunday Playoffs'!M3</f>
        <v>0.20138888887595385</v>
      </c>
      <c r="C41" s="50" t="s">
        <v>255</v>
      </c>
      <c r="D41" s="51"/>
      <c r="E41" s="52"/>
      <c r="F41" s="53"/>
      <c r="G41" s="50" t="s">
        <v>257</v>
      </c>
      <c r="H41" s="51"/>
      <c r="I41" s="52"/>
      <c r="J41" s="28"/>
      <c r="K41" s="50" t="s">
        <v>259</v>
      </c>
      <c r="L41" s="51"/>
      <c r="M41" s="52"/>
      <c r="N41" s="28"/>
      <c r="O41" s="50" t="s">
        <v>261</v>
      </c>
      <c r="P41" s="51"/>
      <c r="Q41" s="52"/>
    </row>
  </sheetData>
  <mergeCells count="2">
    <mergeCell ref="A1:Q1"/>
    <mergeCell ref="A2:Q2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Brooks</cp:lastModifiedBy>
  <cp:lastPrinted>2006-07-22T08:51:59Z</cp:lastPrinted>
  <dcterms:modified xsi:type="dcterms:W3CDTF">2006-07-23T11:39:46Z</dcterms:modified>
  <cp:category/>
  <cp:version/>
  <cp:contentType/>
  <cp:contentStatus/>
</cp:coreProperties>
</file>